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3"/>
  <workbookPr showInkAnnotation="0" autoCompressPictures="0"/>
  <mc:AlternateContent xmlns:mc="http://schemas.openxmlformats.org/markup-compatibility/2006">
    <mc:Choice Requires="x15">
      <x15ac:absPath xmlns:x15ac="http://schemas.microsoft.com/office/spreadsheetml/2010/11/ac" url="/Users/martin/Downloads/"/>
    </mc:Choice>
  </mc:AlternateContent>
  <xr:revisionPtr revIDLastSave="0" documentId="13_ncr:1_{789E3BE7-8E27-6547-BBD4-E060CBA3B27B}" xr6:coauthVersionLast="45" xr6:coauthVersionMax="45" xr10:uidLastSave="{00000000-0000-0000-0000-000000000000}"/>
  <bookViews>
    <workbookView xWindow="0" yWindow="460" windowWidth="33600" windowHeight="20540" tabRatio="634" activeTab="4" xr2:uid="{00000000-000D-0000-FFFF-FFFF00000000}"/>
  </bookViews>
  <sheets>
    <sheet name="Overview" sheetId="4" r:id="rId1"/>
    <sheet name="Stories" sheetId="1" r:id="rId2"/>
    <sheet name="Epics" sheetId="2" r:id="rId3"/>
    <sheet name="Configuration" sheetId="3" r:id="rId4"/>
    <sheet name="About" sheetId="11" r:id="rId5"/>
  </sheets>
  <definedNames>
    <definedName name="_buffer">Configuration!$P$4</definedName>
    <definedName name="_complex">Configuration!$C$6</definedName>
    <definedName name="_complexity">Configuration!$C$4:$C$7</definedName>
    <definedName name="_easy">Configuration!$C$4</definedName>
    <definedName name="_epics">Epics!$C$5:$C$34</definedName>
    <definedName name="_xlnm._FilterDatabase" localSheetId="1" hidden="1">Stories!$A$4:$L$111</definedName>
    <definedName name="_in">Configuration!$N$4</definedName>
    <definedName name="_inout">Configuration!$N$4:$N$5</definedName>
    <definedName name="_later">Configuration!$J$6</definedName>
    <definedName name="_mediumeasy">Configuration!$C$5</definedName>
    <definedName name="_out">Configuration!$N$5</definedName>
    <definedName name="_phases">Configuration!$J$4:$J$6</definedName>
    <definedName name="_posibletolaunch">Configuration!$J$5</definedName>
    <definedName name="_priority">Configuration!$L$4:$L$6</definedName>
    <definedName name="_project">Configuration!$A$4</definedName>
    <definedName name="_tocomplex">Configuration!$C$7</definedName>
    <definedName name="_tolaunch">Configuration!$J$4</definedName>
    <definedName name="_tracks">Configuration!$H$4:$H$23</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3" i="1" l="1"/>
  <c r="H10" i="1"/>
  <c r="F4" i="3"/>
  <c r="G9" i="1"/>
  <c r="H9" i="1"/>
  <c r="P9" i="1"/>
  <c r="Q9" i="1"/>
  <c r="R9" i="1"/>
  <c r="Y9" i="1"/>
  <c r="H8" i="1"/>
  <c r="P8" i="1"/>
  <c r="Q8" i="1"/>
  <c r="R8" i="1"/>
  <c r="R5" i="1"/>
  <c r="R6" i="1"/>
  <c r="R7"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R1002" i="1"/>
  <c r="R1003" i="1"/>
  <c r="R1004" i="1"/>
  <c r="R1005" i="1"/>
  <c r="R1006" i="1"/>
  <c r="R1007" i="1"/>
  <c r="R1008" i="1"/>
  <c r="R1009" i="1"/>
  <c r="R1010" i="1"/>
  <c r="R1011" i="1"/>
  <c r="C10" i="4"/>
  <c r="E10" i="4"/>
  <c r="G8" i="1"/>
  <c r="Y8" i="1"/>
  <c r="P10" i="1"/>
  <c r="P11" i="1"/>
  <c r="P12" i="1"/>
  <c r="P13" i="1"/>
  <c r="F5" i="3"/>
  <c r="P5" i="1"/>
  <c r="G6" i="1"/>
  <c r="H6" i="1"/>
  <c r="P6" i="1"/>
  <c r="P7"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Q11" i="1"/>
  <c r="Q12" i="1"/>
  <c r="Q13" i="1"/>
  <c r="Q6"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Y10" i="1"/>
  <c r="Y11" i="1"/>
  <c r="Y12" i="1"/>
  <c r="Y13" i="1"/>
  <c r="Y5" i="1"/>
  <c r="Y6" i="1"/>
  <c r="Y7"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303" i="1"/>
  <c r="Y304" i="1"/>
  <c r="Y305" i="1"/>
  <c r="Y306" i="1"/>
  <c r="Y307" i="1"/>
  <c r="Y308" i="1"/>
  <c r="Y309" i="1"/>
  <c r="Y310" i="1"/>
  <c r="Y311" i="1"/>
  <c r="Y312" i="1"/>
  <c r="Y313" i="1"/>
  <c r="Y314" i="1"/>
  <c r="Y315" i="1"/>
  <c r="Y316" i="1"/>
  <c r="Y317" i="1"/>
  <c r="Y318" i="1"/>
  <c r="Y319" i="1"/>
  <c r="Y320" i="1"/>
  <c r="Y321" i="1"/>
  <c r="Y322" i="1"/>
  <c r="Y323" i="1"/>
  <c r="Y324" i="1"/>
  <c r="Y325" i="1"/>
  <c r="Y326" i="1"/>
  <c r="Y327" i="1"/>
  <c r="Y328" i="1"/>
  <c r="Y329" i="1"/>
  <c r="Y330" i="1"/>
  <c r="Y331" i="1"/>
  <c r="Y332" i="1"/>
  <c r="Y333" i="1"/>
  <c r="Y334" i="1"/>
  <c r="Y335" i="1"/>
  <c r="Y336" i="1"/>
  <c r="Y337" i="1"/>
  <c r="Y338" i="1"/>
  <c r="Y339" i="1"/>
  <c r="Y340" i="1"/>
  <c r="Y341" i="1"/>
  <c r="Y342" i="1"/>
  <c r="Y343" i="1"/>
  <c r="Y344" i="1"/>
  <c r="Y345" i="1"/>
  <c r="Y346" i="1"/>
  <c r="Y347" i="1"/>
  <c r="Y348" i="1"/>
  <c r="Y349" i="1"/>
  <c r="Y350" i="1"/>
  <c r="Y351" i="1"/>
  <c r="Y352" i="1"/>
  <c r="Y353" i="1"/>
  <c r="Y354" i="1"/>
  <c r="Y355" i="1"/>
  <c r="Y356" i="1"/>
  <c r="Y357" i="1"/>
  <c r="Y358" i="1"/>
  <c r="Y359" i="1"/>
  <c r="Y360" i="1"/>
  <c r="Y361" i="1"/>
  <c r="Y362" i="1"/>
  <c r="Y363" i="1"/>
  <c r="Y364" i="1"/>
  <c r="Y365" i="1"/>
  <c r="Y366" i="1"/>
  <c r="Y367" i="1"/>
  <c r="Y368" i="1"/>
  <c r="Y369" i="1"/>
  <c r="Y370" i="1"/>
  <c r="Y371" i="1"/>
  <c r="Y372" i="1"/>
  <c r="Y373" i="1"/>
  <c r="Y374" i="1"/>
  <c r="Y375" i="1"/>
  <c r="Y376" i="1"/>
  <c r="Y377" i="1"/>
  <c r="Y378" i="1"/>
  <c r="Y379" i="1"/>
  <c r="Y380" i="1"/>
  <c r="Y381" i="1"/>
  <c r="Y382" i="1"/>
  <c r="Y383" i="1"/>
  <c r="Y384" i="1"/>
  <c r="Y385" i="1"/>
  <c r="Y386" i="1"/>
  <c r="Y387" i="1"/>
  <c r="Y388" i="1"/>
  <c r="Y389" i="1"/>
  <c r="Y390" i="1"/>
  <c r="Y391" i="1"/>
  <c r="Y392" i="1"/>
  <c r="Y393" i="1"/>
  <c r="Y394" i="1"/>
  <c r="Y395" i="1"/>
  <c r="Y396" i="1"/>
  <c r="Y397" i="1"/>
  <c r="Y398" i="1"/>
  <c r="Y399" i="1"/>
  <c r="Y401" i="1"/>
  <c r="Y402" i="1"/>
  <c r="Y403" i="1"/>
  <c r="Y404" i="1"/>
  <c r="Y405" i="1"/>
  <c r="Y406" i="1"/>
  <c r="Y407" i="1"/>
  <c r="Y408" i="1"/>
  <c r="Y409" i="1"/>
  <c r="Y410" i="1"/>
  <c r="Y411" i="1"/>
  <c r="Y412" i="1"/>
  <c r="Y413" i="1"/>
  <c r="Y414" i="1"/>
  <c r="Y415" i="1"/>
  <c r="Y416" i="1"/>
  <c r="Y417" i="1"/>
  <c r="Y418" i="1"/>
  <c r="Y419" i="1"/>
  <c r="Y420" i="1"/>
  <c r="Y421" i="1"/>
  <c r="Y422" i="1"/>
  <c r="Y423" i="1"/>
  <c r="Y424" i="1"/>
  <c r="Y425" i="1"/>
  <c r="Y426" i="1"/>
  <c r="Y427" i="1"/>
  <c r="Y428" i="1"/>
  <c r="Y429" i="1"/>
  <c r="Y430" i="1"/>
  <c r="Y431" i="1"/>
  <c r="Y432" i="1"/>
  <c r="Y433" i="1"/>
  <c r="Y434" i="1"/>
  <c r="Y435" i="1"/>
  <c r="Y436" i="1"/>
  <c r="Y437" i="1"/>
  <c r="Y438" i="1"/>
  <c r="Y439" i="1"/>
  <c r="Y440" i="1"/>
  <c r="Y441" i="1"/>
  <c r="Y442" i="1"/>
  <c r="Y443" i="1"/>
  <c r="Y444" i="1"/>
  <c r="Y445" i="1"/>
  <c r="Y446" i="1"/>
  <c r="Y447" i="1"/>
  <c r="Y448" i="1"/>
  <c r="Y449" i="1"/>
  <c r="Y450" i="1"/>
  <c r="Y451" i="1"/>
  <c r="Y452" i="1"/>
  <c r="Y453" i="1"/>
  <c r="Y454" i="1"/>
  <c r="Y455" i="1"/>
  <c r="Y456" i="1"/>
  <c r="Y457" i="1"/>
  <c r="Y458" i="1"/>
  <c r="Y459" i="1"/>
  <c r="Y460" i="1"/>
  <c r="Y461" i="1"/>
  <c r="Y462" i="1"/>
  <c r="Y463" i="1"/>
  <c r="Y464" i="1"/>
  <c r="Y465" i="1"/>
  <c r="Y466" i="1"/>
  <c r="Y467" i="1"/>
  <c r="Y468" i="1"/>
  <c r="Y469" i="1"/>
  <c r="Y470" i="1"/>
  <c r="Y471" i="1"/>
  <c r="Y472" i="1"/>
  <c r="Y473" i="1"/>
  <c r="Y474" i="1"/>
  <c r="Y475" i="1"/>
  <c r="Y476" i="1"/>
  <c r="Y477" i="1"/>
  <c r="Y478" i="1"/>
  <c r="Y479" i="1"/>
  <c r="Y480" i="1"/>
  <c r="Y481" i="1"/>
  <c r="Y482" i="1"/>
  <c r="Y483" i="1"/>
  <c r="Y484" i="1"/>
  <c r="Y485" i="1"/>
  <c r="Y486" i="1"/>
  <c r="Y487" i="1"/>
  <c r="Y488" i="1"/>
  <c r="Y489" i="1"/>
  <c r="Y490" i="1"/>
  <c r="Y491" i="1"/>
  <c r="Y492" i="1"/>
  <c r="Y493" i="1"/>
  <c r="Y494" i="1"/>
  <c r="Y495" i="1"/>
  <c r="Y496" i="1"/>
  <c r="Y497" i="1"/>
  <c r="Y498" i="1"/>
  <c r="Y499" i="1"/>
  <c r="Y500" i="1"/>
  <c r="Y501" i="1"/>
  <c r="Y502" i="1"/>
  <c r="Y503" i="1"/>
  <c r="Y504" i="1"/>
  <c r="Y505" i="1"/>
  <c r="Y506" i="1"/>
  <c r="Y507" i="1"/>
  <c r="Y508" i="1"/>
  <c r="Y509" i="1"/>
  <c r="Y510" i="1"/>
  <c r="Y511" i="1"/>
  <c r="Y512" i="1"/>
  <c r="Y513" i="1"/>
  <c r="Y514" i="1"/>
  <c r="Y515" i="1"/>
  <c r="Y516" i="1"/>
  <c r="Y517" i="1"/>
  <c r="Y518" i="1"/>
  <c r="Y519" i="1"/>
  <c r="Y520" i="1"/>
  <c r="Y521" i="1"/>
  <c r="Y522" i="1"/>
  <c r="Y523" i="1"/>
  <c r="Y524" i="1"/>
  <c r="Y525" i="1"/>
  <c r="Y526" i="1"/>
  <c r="Y527" i="1"/>
  <c r="Y528" i="1"/>
  <c r="Y529" i="1"/>
  <c r="Y530" i="1"/>
  <c r="Y531" i="1"/>
  <c r="Y532" i="1"/>
  <c r="Y533" i="1"/>
  <c r="Y534" i="1"/>
  <c r="Y535" i="1"/>
  <c r="Y536" i="1"/>
  <c r="Y537" i="1"/>
  <c r="Y538" i="1"/>
  <c r="Y539" i="1"/>
  <c r="Y540" i="1"/>
  <c r="Y541" i="1"/>
  <c r="Y542" i="1"/>
  <c r="Y543" i="1"/>
  <c r="Y544" i="1"/>
  <c r="Y545" i="1"/>
  <c r="Y546" i="1"/>
  <c r="Y547" i="1"/>
  <c r="Y548" i="1"/>
  <c r="Y549" i="1"/>
  <c r="Y550" i="1"/>
  <c r="Y551" i="1"/>
  <c r="Y552" i="1"/>
  <c r="Y553" i="1"/>
  <c r="Y554" i="1"/>
  <c r="Y555" i="1"/>
  <c r="Y556" i="1"/>
  <c r="Y557" i="1"/>
  <c r="Y558" i="1"/>
  <c r="Y559" i="1"/>
  <c r="Y560" i="1"/>
  <c r="Y561" i="1"/>
  <c r="Y562" i="1"/>
  <c r="Y563" i="1"/>
  <c r="Y564" i="1"/>
  <c r="Y565" i="1"/>
  <c r="Y566" i="1"/>
  <c r="Y567" i="1"/>
  <c r="Y568" i="1"/>
  <c r="Y569" i="1"/>
  <c r="Y570" i="1"/>
  <c r="Y571" i="1"/>
  <c r="Y572" i="1"/>
  <c r="Y573" i="1"/>
  <c r="Y574" i="1"/>
  <c r="Y575" i="1"/>
  <c r="Y576" i="1"/>
  <c r="Y577" i="1"/>
  <c r="Y578" i="1"/>
  <c r="Y579" i="1"/>
  <c r="Y580" i="1"/>
  <c r="Y581" i="1"/>
  <c r="Y582" i="1"/>
  <c r="Y583" i="1"/>
  <c r="Y584" i="1"/>
  <c r="Y585" i="1"/>
  <c r="Y586" i="1"/>
  <c r="Y587" i="1"/>
  <c r="Y588" i="1"/>
  <c r="Y589" i="1"/>
  <c r="Y590" i="1"/>
  <c r="Y591" i="1"/>
  <c r="Y592" i="1"/>
  <c r="Y593" i="1"/>
  <c r="Y594" i="1"/>
  <c r="Y595" i="1"/>
  <c r="Y596" i="1"/>
  <c r="Y597" i="1"/>
  <c r="Y598" i="1"/>
  <c r="Y599" i="1"/>
  <c r="Y600" i="1"/>
  <c r="Y601" i="1"/>
  <c r="Y602" i="1"/>
  <c r="Y603" i="1"/>
  <c r="Y604" i="1"/>
  <c r="Y605" i="1"/>
  <c r="Y606" i="1"/>
  <c r="Y607" i="1"/>
  <c r="Y608" i="1"/>
  <c r="Y609" i="1"/>
  <c r="Y610" i="1"/>
  <c r="Y611" i="1"/>
  <c r="Y612" i="1"/>
  <c r="Y613" i="1"/>
  <c r="Y614" i="1"/>
  <c r="Y615" i="1"/>
  <c r="Y616" i="1"/>
  <c r="Y617" i="1"/>
  <c r="Y618" i="1"/>
  <c r="Y619" i="1"/>
  <c r="Y620" i="1"/>
  <c r="Y621" i="1"/>
  <c r="Y622" i="1"/>
  <c r="Y623" i="1"/>
  <c r="Y624" i="1"/>
  <c r="Y625" i="1"/>
  <c r="Y626" i="1"/>
  <c r="Y627" i="1"/>
  <c r="Y628" i="1"/>
  <c r="Y629" i="1"/>
  <c r="Y630" i="1"/>
  <c r="Y631" i="1"/>
  <c r="Y632" i="1"/>
  <c r="Y633" i="1"/>
  <c r="Y634" i="1"/>
  <c r="Y635" i="1"/>
  <c r="Y636" i="1"/>
  <c r="Y637" i="1"/>
  <c r="Y638" i="1"/>
  <c r="Y639" i="1"/>
  <c r="Y640" i="1"/>
  <c r="Y641" i="1"/>
  <c r="Y642" i="1"/>
  <c r="Y643" i="1"/>
  <c r="Y644" i="1"/>
  <c r="Y645" i="1"/>
  <c r="Y646" i="1"/>
  <c r="Y647" i="1"/>
  <c r="Y648" i="1"/>
  <c r="Y649" i="1"/>
  <c r="Y650" i="1"/>
  <c r="Y651" i="1"/>
  <c r="Y652" i="1"/>
  <c r="Y653" i="1"/>
  <c r="Y654" i="1"/>
  <c r="Y655" i="1"/>
  <c r="Y656" i="1"/>
  <c r="Y657" i="1"/>
  <c r="Y658" i="1"/>
  <c r="Y659" i="1"/>
  <c r="Y660" i="1"/>
  <c r="Y661" i="1"/>
  <c r="Y662" i="1"/>
  <c r="Y663" i="1"/>
  <c r="Y664" i="1"/>
  <c r="Y665" i="1"/>
  <c r="Y666" i="1"/>
  <c r="Y667" i="1"/>
  <c r="Y668" i="1"/>
  <c r="Y669" i="1"/>
  <c r="Y670" i="1"/>
  <c r="Y671" i="1"/>
  <c r="Y672" i="1"/>
  <c r="Y673" i="1"/>
  <c r="Y674" i="1"/>
  <c r="Y675" i="1"/>
  <c r="Y676" i="1"/>
  <c r="Y677" i="1"/>
  <c r="Y678" i="1"/>
  <c r="Y679" i="1"/>
  <c r="Y680" i="1"/>
  <c r="Y681" i="1"/>
  <c r="Y682" i="1"/>
  <c r="Y683" i="1"/>
  <c r="Y684" i="1"/>
  <c r="Y685" i="1"/>
  <c r="Y686" i="1"/>
  <c r="Y687" i="1"/>
  <c r="Y688" i="1"/>
  <c r="Y689" i="1"/>
  <c r="Y690" i="1"/>
  <c r="Y691" i="1"/>
  <c r="Y692" i="1"/>
  <c r="Y693" i="1"/>
  <c r="Y694" i="1"/>
  <c r="Y695" i="1"/>
  <c r="Y696" i="1"/>
  <c r="Y697" i="1"/>
  <c r="Y698" i="1"/>
  <c r="Y699" i="1"/>
  <c r="Y700" i="1"/>
  <c r="Y701" i="1"/>
  <c r="Y702" i="1"/>
  <c r="Y703" i="1"/>
  <c r="Y704" i="1"/>
  <c r="Y705" i="1"/>
  <c r="Y706" i="1"/>
  <c r="Y707" i="1"/>
  <c r="Y708" i="1"/>
  <c r="Y709" i="1"/>
  <c r="Y710" i="1"/>
  <c r="Y711" i="1"/>
  <c r="Y712" i="1"/>
  <c r="Y713" i="1"/>
  <c r="Y714" i="1"/>
  <c r="Y715" i="1"/>
  <c r="Y716" i="1"/>
  <c r="Y717" i="1"/>
  <c r="Y718" i="1"/>
  <c r="Y719" i="1"/>
  <c r="Y720" i="1"/>
  <c r="Y721" i="1"/>
  <c r="Y722" i="1"/>
  <c r="Y723" i="1"/>
  <c r="Y724" i="1"/>
  <c r="Y725" i="1"/>
  <c r="Y726" i="1"/>
  <c r="Y727" i="1"/>
  <c r="Y728" i="1"/>
  <c r="Y729" i="1"/>
  <c r="Y730" i="1"/>
  <c r="Y731" i="1"/>
  <c r="Y732" i="1"/>
  <c r="Y733" i="1"/>
  <c r="Y734" i="1"/>
  <c r="Y735" i="1"/>
  <c r="Y736" i="1"/>
  <c r="Y737" i="1"/>
  <c r="Y738" i="1"/>
  <c r="Y739" i="1"/>
  <c r="Y740" i="1"/>
  <c r="Y741" i="1"/>
  <c r="Y742" i="1"/>
  <c r="Y743" i="1"/>
  <c r="Y744" i="1"/>
  <c r="Y745" i="1"/>
  <c r="Y746" i="1"/>
  <c r="Y747" i="1"/>
  <c r="Y748" i="1"/>
  <c r="Y749" i="1"/>
  <c r="Y750" i="1"/>
  <c r="Y751" i="1"/>
  <c r="Y752" i="1"/>
  <c r="Y753" i="1"/>
  <c r="Y754" i="1"/>
  <c r="Y755" i="1"/>
  <c r="Y756" i="1"/>
  <c r="Y757" i="1"/>
  <c r="Y758" i="1"/>
  <c r="Y759" i="1"/>
  <c r="Y760" i="1"/>
  <c r="Y761" i="1"/>
  <c r="Y762" i="1"/>
  <c r="Y763" i="1"/>
  <c r="Y764" i="1"/>
  <c r="Y765" i="1"/>
  <c r="Y766" i="1"/>
  <c r="Y767" i="1"/>
  <c r="Y768" i="1"/>
  <c r="Y769" i="1"/>
  <c r="Y770" i="1"/>
  <c r="Y771" i="1"/>
  <c r="Y772" i="1"/>
  <c r="Y773" i="1"/>
  <c r="Y774" i="1"/>
  <c r="Y775" i="1"/>
  <c r="Y776" i="1"/>
  <c r="Y777" i="1"/>
  <c r="Y778" i="1"/>
  <c r="Y779" i="1"/>
  <c r="Y780" i="1"/>
  <c r="Y781" i="1"/>
  <c r="Y782" i="1"/>
  <c r="Y783" i="1"/>
  <c r="Y784" i="1"/>
  <c r="Y785" i="1"/>
  <c r="Y786" i="1"/>
  <c r="Y787" i="1"/>
  <c r="Y788" i="1"/>
  <c r="Y789" i="1"/>
  <c r="Y790" i="1"/>
  <c r="Y791" i="1"/>
  <c r="Y792" i="1"/>
  <c r="Y793" i="1"/>
  <c r="Y794" i="1"/>
  <c r="Y795" i="1"/>
  <c r="Y796" i="1"/>
  <c r="Y797" i="1"/>
  <c r="Y798" i="1"/>
  <c r="Y799" i="1"/>
  <c r="Y800" i="1"/>
  <c r="Y801" i="1"/>
  <c r="Y802" i="1"/>
  <c r="Y803" i="1"/>
  <c r="Y804" i="1"/>
  <c r="Y805" i="1"/>
  <c r="Y806" i="1"/>
  <c r="Y807" i="1"/>
  <c r="Y808" i="1"/>
  <c r="Y809" i="1"/>
  <c r="Y810" i="1"/>
  <c r="Y811" i="1"/>
  <c r="Y812" i="1"/>
  <c r="Y813" i="1"/>
  <c r="Y814" i="1"/>
  <c r="Y815" i="1"/>
  <c r="Y816" i="1"/>
  <c r="Y817" i="1"/>
  <c r="Y818" i="1"/>
  <c r="Y819" i="1"/>
  <c r="Y820" i="1"/>
  <c r="Y821" i="1"/>
  <c r="Y822" i="1"/>
  <c r="Y823" i="1"/>
  <c r="Y824" i="1"/>
  <c r="Y825" i="1"/>
  <c r="Y826" i="1"/>
  <c r="Y827" i="1"/>
  <c r="Y828" i="1"/>
  <c r="Y829" i="1"/>
  <c r="Y830" i="1"/>
  <c r="Y831" i="1"/>
  <c r="Y832" i="1"/>
  <c r="Y833" i="1"/>
  <c r="Y834" i="1"/>
  <c r="Y835" i="1"/>
  <c r="Y836" i="1"/>
  <c r="Y837" i="1"/>
  <c r="Y838" i="1"/>
  <c r="Y839" i="1"/>
  <c r="Y840" i="1"/>
  <c r="Y841" i="1"/>
  <c r="Y842" i="1"/>
  <c r="Y843" i="1"/>
  <c r="Y844" i="1"/>
  <c r="Y845" i="1"/>
  <c r="Y846" i="1"/>
  <c r="Y847" i="1"/>
  <c r="Y848" i="1"/>
  <c r="Y849" i="1"/>
  <c r="Y850" i="1"/>
  <c r="Y851" i="1"/>
  <c r="Y852" i="1"/>
  <c r="Y853" i="1"/>
  <c r="Y854" i="1"/>
  <c r="Y855" i="1"/>
  <c r="Y856" i="1"/>
  <c r="Y857" i="1"/>
  <c r="Y858" i="1"/>
  <c r="Y859" i="1"/>
  <c r="Y860" i="1"/>
  <c r="Y861" i="1"/>
  <c r="Y862" i="1"/>
  <c r="Y863" i="1"/>
  <c r="Y864" i="1"/>
  <c r="Y865" i="1"/>
  <c r="Y866" i="1"/>
  <c r="Y867" i="1"/>
  <c r="Y868" i="1"/>
  <c r="Y869" i="1"/>
  <c r="Y870" i="1"/>
  <c r="Y871" i="1"/>
  <c r="Y872" i="1"/>
  <c r="Y873" i="1"/>
  <c r="Y874" i="1"/>
  <c r="Y875" i="1"/>
  <c r="Y876" i="1"/>
  <c r="Y877" i="1"/>
  <c r="Y878" i="1"/>
  <c r="Y879" i="1"/>
  <c r="Y880" i="1"/>
  <c r="Y881" i="1"/>
  <c r="Y882" i="1"/>
  <c r="Y883" i="1"/>
  <c r="Y884" i="1"/>
  <c r="Y885" i="1"/>
  <c r="Y886" i="1"/>
  <c r="Y887" i="1"/>
  <c r="Y888" i="1"/>
  <c r="Y889" i="1"/>
  <c r="Y890" i="1"/>
  <c r="Y891" i="1"/>
  <c r="Y892" i="1"/>
  <c r="Y893" i="1"/>
  <c r="Y894" i="1"/>
  <c r="Y895" i="1"/>
  <c r="Y896" i="1"/>
  <c r="Y897" i="1"/>
  <c r="Y898" i="1"/>
  <c r="Y899" i="1"/>
  <c r="Y900" i="1"/>
  <c r="Y901" i="1"/>
  <c r="Y902" i="1"/>
  <c r="Y903" i="1"/>
  <c r="Y904" i="1"/>
  <c r="Y905" i="1"/>
  <c r="Y906" i="1"/>
  <c r="Y907" i="1"/>
  <c r="Y908" i="1"/>
  <c r="Y909" i="1"/>
  <c r="Y910" i="1"/>
  <c r="Y911" i="1"/>
  <c r="Y912" i="1"/>
  <c r="Y913" i="1"/>
  <c r="Y914" i="1"/>
  <c r="Y915" i="1"/>
  <c r="Y916" i="1"/>
  <c r="Y917" i="1"/>
  <c r="Y918" i="1"/>
  <c r="Y919" i="1"/>
  <c r="Y920" i="1"/>
  <c r="Y921" i="1"/>
  <c r="Y922" i="1"/>
  <c r="Y923" i="1"/>
  <c r="Y924" i="1"/>
  <c r="Y925" i="1"/>
  <c r="Y926" i="1"/>
  <c r="Y927" i="1"/>
  <c r="Y928" i="1"/>
  <c r="Y929" i="1"/>
  <c r="Y930" i="1"/>
  <c r="Y931" i="1"/>
  <c r="Y932" i="1"/>
  <c r="Y933" i="1"/>
  <c r="Y934" i="1"/>
  <c r="Y935" i="1"/>
  <c r="Y936" i="1"/>
  <c r="Y937" i="1"/>
  <c r="Y938" i="1"/>
  <c r="Y939" i="1"/>
  <c r="Y940" i="1"/>
  <c r="Y941" i="1"/>
  <c r="Y942" i="1"/>
  <c r="Y943" i="1"/>
  <c r="Y944" i="1"/>
  <c r="Y945" i="1"/>
  <c r="Y946" i="1"/>
  <c r="Y947" i="1"/>
  <c r="Y948" i="1"/>
  <c r="Y949" i="1"/>
  <c r="Y950" i="1"/>
  <c r="Y951" i="1"/>
  <c r="Y952" i="1"/>
  <c r="Y953" i="1"/>
  <c r="Y954" i="1"/>
  <c r="Y955" i="1"/>
  <c r="Y956" i="1"/>
  <c r="Y957" i="1"/>
  <c r="Y958" i="1"/>
  <c r="Y959" i="1"/>
  <c r="Y960" i="1"/>
  <c r="Y961" i="1"/>
  <c r="Y962" i="1"/>
  <c r="Y963" i="1"/>
  <c r="Y964" i="1"/>
  <c r="Y965" i="1"/>
  <c r="Y966" i="1"/>
  <c r="Y967" i="1"/>
  <c r="Y968" i="1"/>
  <c r="Y969" i="1"/>
  <c r="Y970" i="1"/>
  <c r="Y971" i="1"/>
  <c r="Y972" i="1"/>
  <c r="Y973" i="1"/>
  <c r="Y974" i="1"/>
  <c r="Y975" i="1"/>
  <c r="Y976" i="1"/>
  <c r="Y977" i="1"/>
  <c r="Y978" i="1"/>
  <c r="Y979" i="1"/>
  <c r="Y980" i="1"/>
  <c r="Y981" i="1"/>
  <c r="Y982" i="1"/>
  <c r="Y983" i="1"/>
  <c r="Y984" i="1"/>
  <c r="Y985" i="1"/>
  <c r="Y986" i="1"/>
  <c r="Y987" i="1"/>
  <c r="Y988" i="1"/>
  <c r="Y989" i="1"/>
  <c r="Y990" i="1"/>
  <c r="Y991" i="1"/>
  <c r="Y992" i="1"/>
  <c r="Y993" i="1"/>
  <c r="Y994" i="1"/>
  <c r="Y995" i="1"/>
  <c r="Y996" i="1"/>
  <c r="Y997" i="1"/>
  <c r="Y998" i="1"/>
  <c r="Y999" i="1"/>
  <c r="Y1000" i="1"/>
  <c r="Y1001" i="1"/>
  <c r="Y1002" i="1"/>
  <c r="Y1003" i="1"/>
  <c r="Y1004" i="1"/>
  <c r="Y1005" i="1"/>
  <c r="Y1006" i="1"/>
  <c r="Y1007" i="1"/>
  <c r="Y1008" i="1"/>
  <c r="Y1009" i="1"/>
  <c r="Y1010" i="1"/>
  <c r="Y1011" i="1"/>
  <c r="A31" i="4"/>
  <c r="F31" i="4"/>
  <c r="A6" i="2"/>
  <c r="C6" i="2"/>
  <c r="A13" i="2"/>
  <c r="C13" i="2"/>
  <c r="A14" i="2"/>
  <c r="C14" i="2"/>
  <c r="A15" i="2"/>
  <c r="C15" i="2"/>
  <c r="A16" i="2"/>
  <c r="C16" i="2"/>
  <c r="A17" i="2"/>
  <c r="C17" i="2"/>
  <c r="A18" i="2"/>
  <c r="C18" i="2"/>
  <c r="A19" i="2"/>
  <c r="C19" i="2"/>
  <c r="A20" i="2"/>
  <c r="C20" i="2"/>
  <c r="A21" i="2"/>
  <c r="C21" i="2"/>
  <c r="A22" i="2"/>
  <c r="C22" i="2"/>
  <c r="A23" i="2"/>
  <c r="C23" i="2"/>
  <c r="A24" i="2"/>
  <c r="C24" i="2"/>
  <c r="A25" i="2"/>
  <c r="C25" i="2"/>
  <c r="A26" i="2"/>
  <c r="C26" i="2"/>
  <c r="A27" i="2"/>
  <c r="C27" i="2"/>
  <c r="A28" i="2"/>
  <c r="C28" i="2"/>
  <c r="A29" i="2"/>
  <c r="C29" i="2"/>
  <c r="A30" i="2"/>
  <c r="C30" i="2"/>
  <c r="A31" i="2"/>
  <c r="C31" i="2"/>
  <c r="A32" i="2"/>
  <c r="C32" i="2"/>
  <c r="A33" i="2"/>
  <c r="C33" i="2"/>
  <c r="A34" i="2"/>
  <c r="C34" i="2"/>
  <c r="A7" i="2"/>
  <c r="A29" i="4"/>
  <c r="A32" i="4"/>
  <c r="C32" i="4"/>
  <c r="A33" i="4"/>
  <c r="C33" i="4"/>
  <c r="A34" i="4"/>
  <c r="D34" i="4"/>
  <c r="A35" i="4"/>
  <c r="D35" i="4"/>
  <c r="A36" i="4"/>
  <c r="A37" i="4"/>
  <c r="P400" i="1"/>
  <c r="C37" i="4"/>
  <c r="A38" i="4"/>
  <c r="Y400" i="1"/>
  <c r="F38" i="4"/>
  <c r="A39" i="4"/>
  <c r="E39" i="4"/>
  <c r="A40" i="4"/>
  <c r="Q400" i="1"/>
  <c r="D40" i="4"/>
  <c r="A41" i="4"/>
  <c r="C41" i="4"/>
  <c r="A42" i="4"/>
  <c r="F42" i="4"/>
  <c r="A43" i="4"/>
  <c r="E43" i="4"/>
  <c r="A44" i="4"/>
  <c r="D44" i="4"/>
  <c r="A45" i="4"/>
  <c r="C45" i="4"/>
  <c r="A46" i="4"/>
  <c r="F46" i="4"/>
  <c r="A47" i="4"/>
  <c r="E47" i="4"/>
  <c r="A48" i="4"/>
  <c r="D48" i="4"/>
  <c r="A49" i="4"/>
  <c r="C49" i="4"/>
  <c r="A50" i="4"/>
  <c r="F50" i="4"/>
  <c r="F30" i="4"/>
  <c r="E30" i="4"/>
  <c r="D30" i="4"/>
  <c r="C30" i="4"/>
  <c r="A1" i="2"/>
  <c r="A24" i="4"/>
  <c r="A25" i="4"/>
  <c r="A1" i="1"/>
  <c r="A13" i="4"/>
  <c r="A15" i="4"/>
  <c r="D14" i="4"/>
  <c r="C14" i="4"/>
  <c r="D6" i="4"/>
  <c r="C6" i="4"/>
  <c r="A20" i="4"/>
  <c r="A1" i="11"/>
  <c r="A21" i="4"/>
  <c r="A18" i="4"/>
  <c r="A17" i="4"/>
  <c r="A16" i="4"/>
  <c r="A10" i="4"/>
  <c r="A9" i="4"/>
  <c r="A8" i="4"/>
  <c r="F2" i="1"/>
  <c r="F1" i="1"/>
  <c r="E2" i="1"/>
  <c r="E1" i="1"/>
  <c r="A6" i="1"/>
  <c r="A7" i="1"/>
  <c r="A8" i="1"/>
  <c r="A9" i="1"/>
  <c r="A10" i="1"/>
  <c r="G10" i="1"/>
  <c r="Q10" i="1"/>
  <c r="A11" i="1"/>
  <c r="G11" i="1"/>
  <c r="H11" i="1"/>
  <c r="A12" i="1"/>
  <c r="G12" i="1"/>
  <c r="H12" i="1"/>
  <c r="A13" i="1"/>
  <c r="G13" i="1"/>
  <c r="A14" i="1"/>
  <c r="G14" i="1"/>
  <c r="H14" i="1"/>
  <c r="A15" i="1"/>
  <c r="G15" i="1"/>
  <c r="H15" i="1"/>
  <c r="A16" i="1"/>
  <c r="G16" i="1"/>
  <c r="H16" i="1"/>
  <c r="A17" i="1"/>
  <c r="G17" i="1"/>
  <c r="H17" i="1"/>
  <c r="A18" i="1"/>
  <c r="G18" i="1"/>
  <c r="H18" i="1"/>
  <c r="A19" i="1"/>
  <c r="G19" i="1"/>
  <c r="H19" i="1"/>
  <c r="A20" i="1"/>
  <c r="G20" i="1"/>
  <c r="H20" i="1"/>
  <c r="A21" i="1"/>
  <c r="G21" i="1"/>
  <c r="H21" i="1"/>
  <c r="A22" i="1"/>
  <c r="G22" i="1"/>
  <c r="H22" i="1"/>
  <c r="A23" i="1"/>
  <c r="G23" i="1"/>
  <c r="H23" i="1"/>
  <c r="A24" i="1"/>
  <c r="G24" i="1"/>
  <c r="H24" i="1"/>
  <c r="A25" i="1"/>
  <c r="G25" i="1"/>
  <c r="H25" i="1"/>
  <c r="A26" i="1"/>
  <c r="G26" i="1"/>
  <c r="H26" i="1"/>
  <c r="A27" i="1"/>
  <c r="G27" i="1"/>
  <c r="H27" i="1"/>
  <c r="A28" i="1"/>
  <c r="G28" i="1"/>
  <c r="H28" i="1"/>
  <c r="A29" i="1"/>
  <c r="G29" i="1"/>
  <c r="H29" i="1"/>
  <c r="A30" i="1"/>
  <c r="G30" i="1"/>
  <c r="H30" i="1"/>
  <c r="A31" i="1"/>
  <c r="G31" i="1"/>
  <c r="H31" i="1"/>
  <c r="A32" i="1"/>
  <c r="G32" i="1"/>
  <c r="H32" i="1"/>
  <c r="A33" i="1"/>
  <c r="G33" i="1"/>
  <c r="H33" i="1"/>
  <c r="A34" i="1"/>
  <c r="G34" i="1"/>
  <c r="H34" i="1"/>
  <c r="A35" i="1"/>
  <c r="G35" i="1"/>
  <c r="H35" i="1"/>
  <c r="A36" i="1"/>
  <c r="G36" i="1"/>
  <c r="H36" i="1"/>
  <c r="A37" i="1"/>
  <c r="G37" i="1"/>
  <c r="H37" i="1"/>
  <c r="A38" i="1"/>
  <c r="G38" i="1"/>
  <c r="H38" i="1"/>
  <c r="A39" i="1"/>
  <c r="G39" i="1"/>
  <c r="H39" i="1"/>
  <c r="A40" i="1"/>
  <c r="G40" i="1"/>
  <c r="H40" i="1"/>
  <c r="A41" i="1"/>
  <c r="G41" i="1"/>
  <c r="H41" i="1"/>
  <c r="A42" i="1"/>
  <c r="G42" i="1"/>
  <c r="H42" i="1"/>
  <c r="A43" i="1"/>
  <c r="G43" i="1"/>
  <c r="H43" i="1"/>
  <c r="A44" i="1"/>
  <c r="G44" i="1"/>
  <c r="H44" i="1"/>
  <c r="A45" i="1"/>
  <c r="G45" i="1"/>
  <c r="H45" i="1"/>
  <c r="A46" i="1"/>
  <c r="G46" i="1"/>
  <c r="H46" i="1"/>
  <c r="A47" i="1"/>
  <c r="G47" i="1"/>
  <c r="H47" i="1"/>
  <c r="A48" i="1"/>
  <c r="G48" i="1"/>
  <c r="H48" i="1"/>
  <c r="A49" i="1"/>
  <c r="G49" i="1"/>
  <c r="H49" i="1"/>
  <c r="A50" i="1"/>
  <c r="G50" i="1"/>
  <c r="H50" i="1"/>
  <c r="A51" i="1"/>
  <c r="G51" i="1"/>
  <c r="H51" i="1"/>
  <c r="A52" i="1"/>
  <c r="G52" i="1"/>
  <c r="H52" i="1"/>
  <c r="A53" i="1"/>
  <c r="G53" i="1"/>
  <c r="H53" i="1"/>
  <c r="A54" i="1"/>
  <c r="G54" i="1"/>
  <c r="H54" i="1"/>
  <c r="A55" i="1"/>
  <c r="G55" i="1"/>
  <c r="H55" i="1"/>
  <c r="A56" i="1"/>
  <c r="G56" i="1"/>
  <c r="H56" i="1"/>
  <c r="A57" i="1"/>
  <c r="G57" i="1"/>
  <c r="H57" i="1"/>
  <c r="A58" i="1"/>
  <c r="G58" i="1"/>
  <c r="H58" i="1"/>
  <c r="A59" i="1"/>
  <c r="G59" i="1"/>
  <c r="H59" i="1"/>
  <c r="A60" i="1"/>
  <c r="G60" i="1"/>
  <c r="H60" i="1"/>
  <c r="A61" i="1"/>
  <c r="G61" i="1"/>
  <c r="H61" i="1"/>
  <c r="A62" i="1"/>
  <c r="G62" i="1"/>
  <c r="H62" i="1"/>
  <c r="A63" i="1"/>
  <c r="G63" i="1"/>
  <c r="H63" i="1"/>
  <c r="A64" i="1"/>
  <c r="G64" i="1"/>
  <c r="H64" i="1"/>
  <c r="A65" i="1"/>
  <c r="G65" i="1"/>
  <c r="H65" i="1"/>
  <c r="A66" i="1"/>
  <c r="G66" i="1"/>
  <c r="H66" i="1"/>
  <c r="A67" i="1"/>
  <c r="G67" i="1"/>
  <c r="H67" i="1"/>
  <c r="A68" i="1"/>
  <c r="G68" i="1"/>
  <c r="H68" i="1"/>
  <c r="A69" i="1"/>
  <c r="G69" i="1"/>
  <c r="H69" i="1"/>
  <c r="A70" i="1"/>
  <c r="G70" i="1"/>
  <c r="H70" i="1"/>
  <c r="A71" i="1"/>
  <c r="G71" i="1"/>
  <c r="H71" i="1"/>
  <c r="A72" i="1"/>
  <c r="G72" i="1"/>
  <c r="H72" i="1"/>
  <c r="A73" i="1"/>
  <c r="G73" i="1"/>
  <c r="H73" i="1"/>
  <c r="A74" i="1"/>
  <c r="G74" i="1"/>
  <c r="H74" i="1"/>
  <c r="A75" i="1"/>
  <c r="G75" i="1"/>
  <c r="H75" i="1"/>
  <c r="A76" i="1"/>
  <c r="G76" i="1"/>
  <c r="H76" i="1"/>
  <c r="A77" i="1"/>
  <c r="G77" i="1"/>
  <c r="H77" i="1"/>
  <c r="A78" i="1"/>
  <c r="G78" i="1"/>
  <c r="H78" i="1"/>
  <c r="A79" i="1"/>
  <c r="G79" i="1"/>
  <c r="H79" i="1"/>
  <c r="A80" i="1"/>
  <c r="G80" i="1"/>
  <c r="H80" i="1"/>
  <c r="A81" i="1"/>
  <c r="G81" i="1"/>
  <c r="H81" i="1"/>
  <c r="A82" i="1"/>
  <c r="G82" i="1"/>
  <c r="H82" i="1"/>
  <c r="A83" i="1"/>
  <c r="G83" i="1"/>
  <c r="H83" i="1"/>
  <c r="A84" i="1"/>
  <c r="G84" i="1"/>
  <c r="H84" i="1"/>
  <c r="A85" i="1"/>
  <c r="G85" i="1"/>
  <c r="H85" i="1"/>
  <c r="A86" i="1"/>
  <c r="G86" i="1"/>
  <c r="H86" i="1"/>
  <c r="A87" i="1"/>
  <c r="G87" i="1"/>
  <c r="H87" i="1"/>
  <c r="A88" i="1"/>
  <c r="G88" i="1"/>
  <c r="H88" i="1"/>
  <c r="A89" i="1"/>
  <c r="G89" i="1"/>
  <c r="H89" i="1"/>
  <c r="A90" i="1"/>
  <c r="G90" i="1"/>
  <c r="H90" i="1"/>
  <c r="A91" i="1"/>
  <c r="G91" i="1"/>
  <c r="H91" i="1"/>
  <c r="A92" i="1"/>
  <c r="G92" i="1"/>
  <c r="H92" i="1"/>
  <c r="A93" i="1"/>
  <c r="G93" i="1"/>
  <c r="H93" i="1"/>
  <c r="A94" i="1"/>
  <c r="G94" i="1"/>
  <c r="H94" i="1"/>
  <c r="A95" i="1"/>
  <c r="G95" i="1"/>
  <c r="H95" i="1"/>
  <c r="A96" i="1"/>
  <c r="G96" i="1"/>
  <c r="H96" i="1"/>
  <c r="A97" i="1"/>
  <c r="G97" i="1"/>
  <c r="H97" i="1"/>
  <c r="A98" i="1"/>
  <c r="G98" i="1"/>
  <c r="H98" i="1"/>
  <c r="A99" i="1"/>
  <c r="G99" i="1"/>
  <c r="H99" i="1"/>
  <c r="A100" i="1"/>
  <c r="G100" i="1"/>
  <c r="H100" i="1"/>
  <c r="A101" i="1"/>
  <c r="G101" i="1"/>
  <c r="H101" i="1"/>
  <c r="A102" i="1"/>
  <c r="G102" i="1"/>
  <c r="H102" i="1"/>
  <c r="A103" i="1"/>
  <c r="G103" i="1"/>
  <c r="H103" i="1"/>
  <c r="S442" i="1"/>
  <c r="T442" i="1"/>
  <c r="U442" i="1"/>
  <c r="S443" i="1"/>
  <c r="T443" i="1"/>
  <c r="U443" i="1"/>
  <c r="S444" i="1"/>
  <c r="T444" i="1"/>
  <c r="U444" i="1"/>
  <c r="S445" i="1"/>
  <c r="T445" i="1"/>
  <c r="U445" i="1"/>
  <c r="S446" i="1"/>
  <c r="T446" i="1"/>
  <c r="U446" i="1"/>
  <c r="S447" i="1"/>
  <c r="T447" i="1"/>
  <c r="U447" i="1"/>
  <c r="S448" i="1"/>
  <c r="T448" i="1"/>
  <c r="U448" i="1"/>
  <c r="S449" i="1"/>
  <c r="T449" i="1"/>
  <c r="U449" i="1"/>
  <c r="S450" i="1"/>
  <c r="T450" i="1"/>
  <c r="U450" i="1"/>
  <c r="S451" i="1"/>
  <c r="T451" i="1"/>
  <c r="U451" i="1"/>
  <c r="S452" i="1"/>
  <c r="T452" i="1"/>
  <c r="U452" i="1"/>
  <c r="S453" i="1"/>
  <c r="T453" i="1"/>
  <c r="U453" i="1"/>
  <c r="S454" i="1"/>
  <c r="T454" i="1"/>
  <c r="U454" i="1"/>
  <c r="S455" i="1"/>
  <c r="T455" i="1"/>
  <c r="U455" i="1"/>
  <c r="S456" i="1"/>
  <c r="T456" i="1"/>
  <c r="U456" i="1"/>
  <c r="S457" i="1"/>
  <c r="T457" i="1"/>
  <c r="U457" i="1"/>
  <c r="S458" i="1"/>
  <c r="T458" i="1"/>
  <c r="U458" i="1"/>
  <c r="S459" i="1"/>
  <c r="T459" i="1"/>
  <c r="U459" i="1"/>
  <c r="S460" i="1"/>
  <c r="T460" i="1"/>
  <c r="U460" i="1"/>
  <c r="S461" i="1"/>
  <c r="T461" i="1"/>
  <c r="U461" i="1"/>
  <c r="S462" i="1"/>
  <c r="T462" i="1"/>
  <c r="U462" i="1"/>
  <c r="S463" i="1"/>
  <c r="T463" i="1"/>
  <c r="U463" i="1"/>
  <c r="S464" i="1"/>
  <c r="T464" i="1"/>
  <c r="U464" i="1"/>
  <c r="S465" i="1"/>
  <c r="T465" i="1"/>
  <c r="U465" i="1"/>
  <c r="S466" i="1"/>
  <c r="T466" i="1"/>
  <c r="U466" i="1"/>
  <c r="S467" i="1"/>
  <c r="T467" i="1"/>
  <c r="U467" i="1"/>
  <c r="S468" i="1"/>
  <c r="T468" i="1"/>
  <c r="U468" i="1"/>
  <c r="S469" i="1"/>
  <c r="T469" i="1"/>
  <c r="U469" i="1"/>
  <c r="S470" i="1"/>
  <c r="T470" i="1"/>
  <c r="U470" i="1"/>
  <c r="S471" i="1"/>
  <c r="T471" i="1"/>
  <c r="U471" i="1"/>
  <c r="S472" i="1"/>
  <c r="T472" i="1"/>
  <c r="U472" i="1"/>
  <c r="S473" i="1"/>
  <c r="T473" i="1"/>
  <c r="U473" i="1"/>
  <c r="S474" i="1"/>
  <c r="T474" i="1"/>
  <c r="U474" i="1"/>
  <c r="S475" i="1"/>
  <c r="T475" i="1"/>
  <c r="U475" i="1"/>
  <c r="S476" i="1"/>
  <c r="T476" i="1"/>
  <c r="U476" i="1"/>
  <c r="S477" i="1"/>
  <c r="T477" i="1"/>
  <c r="U477" i="1"/>
  <c r="S478" i="1"/>
  <c r="T478" i="1"/>
  <c r="U478" i="1"/>
  <c r="S479" i="1"/>
  <c r="T479" i="1"/>
  <c r="U479" i="1"/>
  <c r="S480" i="1"/>
  <c r="T480" i="1"/>
  <c r="U480" i="1"/>
  <c r="S481" i="1"/>
  <c r="T481" i="1"/>
  <c r="U481" i="1"/>
  <c r="S482" i="1"/>
  <c r="T482" i="1"/>
  <c r="U482" i="1"/>
  <c r="S483" i="1"/>
  <c r="T483" i="1"/>
  <c r="U483" i="1"/>
  <c r="S484" i="1"/>
  <c r="T484" i="1"/>
  <c r="U484" i="1"/>
  <c r="S485" i="1"/>
  <c r="T485" i="1"/>
  <c r="U485" i="1"/>
  <c r="S486" i="1"/>
  <c r="T486" i="1"/>
  <c r="U486" i="1"/>
  <c r="S487" i="1"/>
  <c r="T487" i="1"/>
  <c r="U487" i="1"/>
  <c r="S488" i="1"/>
  <c r="T488" i="1"/>
  <c r="U488" i="1"/>
  <c r="S489" i="1"/>
  <c r="T489" i="1"/>
  <c r="U489" i="1"/>
  <c r="S490" i="1"/>
  <c r="T490" i="1"/>
  <c r="U490" i="1"/>
  <c r="S491" i="1"/>
  <c r="T491" i="1"/>
  <c r="U491" i="1"/>
  <c r="S492" i="1"/>
  <c r="T492" i="1"/>
  <c r="U492" i="1"/>
  <c r="S493" i="1"/>
  <c r="T493" i="1"/>
  <c r="U493" i="1"/>
  <c r="S494" i="1"/>
  <c r="T494" i="1"/>
  <c r="U494" i="1"/>
  <c r="S495" i="1"/>
  <c r="T495" i="1"/>
  <c r="U495" i="1"/>
  <c r="S496" i="1"/>
  <c r="T496" i="1"/>
  <c r="U496" i="1"/>
  <c r="S497" i="1"/>
  <c r="T497" i="1"/>
  <c r="U497" i="1"/>
  <c r="S498" i="1"/>
  <c r="T498" i="1"/>
  <c r="U498" i="1"/>
  <c r="S499" i="1"/>
  <c r="T499" i="1"/>
  <c r="U499" i="1"/>
  <c r="S500" i="1"/>
  <c r="T500" i="1"/>
  <c r="U500" i="1"/>
  <c r="S501" i="1"/>
  <c r="T501" i="1"/>
  <c r="U501" i="1"/>
  <c r="S502" i="1"/>
  <c r="T502" i="1"/>
  <c r="U502" i="1"/>
  <c r="S503" i="1"/>
  <c r="T503" i="1"/>
  <c r="U503" i="1"/>
  <c r="S504" i="1"/>
  <c r="T504" i="1"/>
  <c r="U504" i="1"/>
  <c r="S505" i="1"/>
  <c r="T505" i="1"/>
  <c r="U505" i="1"/>
  <c r="S506" i="1"/>
  <c r="T506" i="1"/>
  <c r="U506" i="1"/>
  <c r="S507" i="1"/>
  <c r="T507" i="1"/>
  <c r="U507" i="1"/>
  <c r="S508" i="1"/>
  <c r="T508" i="1"/>
  <c r="U508" i="1"/>
  <c r="S509" i="1"/>
  <c r="T509" i="1"/>
  <c r="U509" i="1"/>
  <c r="S510" i="1"/>
  <c r="T510" i="1"/>
  <c r="U510" i="1"/>
  <c r="S511" i="1"/>
  <c r="T511" i="1"/>
  <c r="U511" i="1"/>
  <c r="S512" i="1"/>
  <c r="T512" i="1"/>
  <c r="U512" i="1"/>
  <c r="S513" i="1"/>
  <c r="T513" i="1"/>
  <c r="U513" i="1"/>
  <c r="S514" i="1"/>
  <c r="T514" i="1"/>
  <c r="U514" i="1"/>
  <c r="S515" i="1"/>
  <c r="T515" i="1"/>
  <c r="U515" i="1"/>
  <c r="S516" i="1"/>
  <c r="T516" i="1"/>
  <c r="U516" i="1"/>
  <c r="S517" i="1"/>
  <c r="T517" i="1"/>
  <c r="U517" i="1"/>
  <c r="S518" i="1"/>
  <c r="T518" i="1"/>
  <c r="U518" i="1"/>
  <c r="S519" i="1"/>
  <c r="T519" i="1"/>
  <c r="U519" i="1"/>
  <c r="S520" i="1"/>
  <c r="T520" i="1"/>
  <c r="U520" i="1"/>
  <c r="S521" i="1"/>
  <c r="T521" i="1"/>
  <c r="U521" i="1"/>
  <c r="S522" i="1"/>
  <c r="T522" i="1"/>
  <c r="U522" i="1"/>
  <c r="S523" i="1"/>
  <c r="T523" i="1"/>
  <c r="U523" i="1"/>
  <c r="S524" i="1"/>
  <c r="T524" i="1"/>
  <c r="U524" i="1"/>
  <c r="S525" i="1"/>
  <c r="T525" i="1"/>
  <c r="U525" i="1"/>
  <c r="S526" i="1"/>
  <c r="T526" i="1"/>
  <c r="U526" i="1"/>
  <c r="S527" i="1"/>
  <c r="T527" i="1"/>
  <c r="U527" i="1"/>
  <c r="S528" i="1"/>
  <c r="T528" i="1"/>
  <c r="U528" i="1"/>
  <c r="S529" i="1"/>
  <c r="T529" i="1"/>
  <c r="U529" i="1"/>
  <c r="S530" i="1"/>
  <c r="T530" i="1"/>
  <c r="U530" i="1"/>
  <c r="S531" i="1"/>
  <c r="T531" i="1"/>
  <c r="U531" i="1"/>
  <c r="S532" i="1"/>
  <c r="T532" i="1"/>
  <c r="U532" i="1"/>
  <c r="S533" i="1"/>
  <c r="T533" i="1"/>
  <c r="U533" i="1"/>
  <c r="S534" i="1"/>
  <c r="T534" i="1"/>
  <c r="U534" i="1"/>
  <c r="S535" i="1"/>
  <c r="T535" i="1"/>
  <c r="U535" i="1"/>
  <c r="S536" i="1"/>
  <c r="T536" i="1"/>
  <c r="U536" i="1"/>
  <c r="S537" i="1"/>
  <c r="T537" i="1"/>
  <c r="U537" i="1"/>
  <c r="S538" i="1"/>
  <c r="T538" i="1"/>
  <c r="U538" i="1"/>
  <c r="S539" i="1"/>
  <c r="T539" i="1"/>
  <c r="U539" i="1"/>
  <c r="S540" i="1"/>
  <c r="T540" i="1"/>
  <c r="U540" i="1"/>
  <c r="S541" i="1"/>
  <c r="T541" i="1"/>
  <c r="U541" i="1"/>
  <c r="S542" i="1"/>
  <c r="T542" i="1"/>
  <c r="U542" i="1"/>
  <c r="S543" i="1"/>
  <c r="T543" i="1"/>
  <c r="U543" i="1"/>
  <c r="S544" i="1"/>
  <c r="T544" i="1"/>
  <c r="U544" i="1"/>
  <c r="S545" i="1"/>
  <c r="T545" i="1"/>
  <c r="U545" i="1"/>
  <c r="S546" i="1"/>
  <c r="T546" i="1"/>
  <c r="U546" i="1"/>
  <c r="S547" i="1"/>
  <c r="T547" i="1"/>
  <c r="U547" i="1"/>
  <c r="S548" i="1"/>
  <c r="T548" i="1"/>
  <c r="U548" i="1"/>
  <c r="S549" i="1"/>
  <c r="T549" i="1"/>
  <c r="U549" i="1"/>
  <c r="S550" i="1"/>
  <c r="T550" i="1"/>
  <c r="U550" i="1"/>
  <c r="S551" i="1"/>
  <c r="T551" i="1"/>
  <c r="U551" i="1"/>
  <c r="S552" i="1"/>
  <c r="T552" i="1"/>
  <c r="U552" i="1"/>
  <c r="S553" i="1"/>
  <c r="T553" i="1"/>
  <c r="U553" i="1"/>
  <c r="S554" i="1"/>
  <c r="T554" i="1"/>
  <c r="U554" i="1"/>
  <c r="S555" i="1"/>
  <c r="T555" i="1"/>
  <c r="U555" i="1"/>
  <c r="S556" i="1"/>
  <c r="T556" i="1"/>
  <c r="U556" i="1"/>
  <c r="S557" i="1"/>
  <c r="T557" i="1"/>
  <c r="U557" i="1"/>
  <c r="S558" i="1"/>
  <c r="T558" i="1"/>
  <c r="U558" i="1"/>
  <c r="S559" i="1"/>
  <c r="T559" i="1"/>
  <c r="U559" i="1"/>
  <c r="S560" i="1"/>
  <c r="T560" i="1"/>
  <c r="U560" i="1"/>
  <c r="S561" i="1"/>
  <c r="T561" i="1"/>
  <c r="U561" i="1"/>
  <c r="S562" i="1"/>
  <c r="T562" i="1"/>
  <c r="U562" i="1"/>
  <c r="S563" i="1"/>
  <c r="T563" i="1"/>
  <c r="U563" i="1"/>
  <c r="S564" i="1"/>
  <c r="T564" i="1"/>
  <c r="U564" i="1"/>
  <c r="S565" i="1"/>
  <c r="T565" i="1"/>
  <c r="U565" i="1"/>
  <c r="S566" i="1"/>
  <c r="T566" i="1"/>
  <c r="U566" i="1"/>
  <c r="S567" i="1"/>
  <c r="T567" i="1"/>
  <c r="U567" i="1"/>
  <c r="S568" i="1"/>
  <c r="T568" i="1"/>
  <c r="U568" i="1"/>
  <c r="S569" i="1"/>
  <c r="T569" i="1"/>
  <c r="U569" i="1"/>
  <c r="S570" i="1"/>
  <c r="T570" i="1"/>
  <c r="U570" i="1"/>
  <c r="S571" i="1"/>
  <c r="T571" i="1"/>
  <c r="U571" i="1"/>
  <c r="S572" i="1"/>
  <c r="T572" i="1"/>
  <c r="U572" i="1"/>
  <c r="S573" i="1"/>
  <c r="T573" i="1"/>
  <c r="U573" i="1"/>
  <c r="S574" i="1"/>
  <c r="T574" i="1"/>
  <c r="U574" i="1"/>
  <c r="S575" i="1"/>
  <c r="T575" i="1"/>
  <c r="U575" i="1"/>
  <c r="S576" i="1"/>
  <c r="T576" i="1"/>
  <c r="U576" i="1"/>
  <c r="S577" i="1"/>
  <c r="T577" i="1"/>
  <c r="U577" i="1"/>
  <c r="S578" i="1"/>
  <c r="T578" i="1"/>
  <c r="U578" i="1"/>
  <c r="S579" i="1"/>
  <c r="T579" i="1"/>
  <c r="U579" i="1"/>
  <c r="S580" i="1"/>
  <c r="T580" i="1"/>
  <c r="U580" i="1"/>
  <c r="S581" i="1"/>
  <c r="T581" i="1"/>
  <c r="U581" i="1"/>
  <c r="S582" i="1"/>
  <c r="T582" i="1"/>
  <c r="U582" i="1"/>
  <c r="S583" i="1"/>
  <c r="T583" i="1"/>
  <c r="U583" i="1"/>
  <c r="S584" i="1"/>
  <c r="T584" i="1"/>
  <c r="U584" i="1"/>
  <c r="S585" i="1"/>
  <c r="T585" i="1"/>
  <c r="U585" i="1"/>
  <c r="S586" i="1"/>
  <c r="T586" i="1"/>
  <c r="U586" i="1"/>
  <c r="S587" i="1"/>
  <c r="T587" i="1"/>
  <c r="U587" i="1"/>
  <c r="S588" i="1"/>
  <c r="T588" i="1"/>
  <c r="U588" i="1"/>
  <c r="S589" i="1"/>
  <c r="T589" i="1"/>
  <c r="U589" i="1"/>
  <c r="S590" i="1"/>
  <c r="T590" i="1"/>
  <c r="U590" i="1"/>
  <c r="S591" i="1"/>
  <c r="T591" i="1"/>
  <c r="U591" i="1"/>
  <c r="S592" i="1"/>
  <c r="T592" i="1"/>
  <c r="U592" i="1"/>
  <c r="S593" i="1"/>
  <c r="T593" i="1"/>
  <c r="U593" i="1"/>
  <c r="S594" i="1"/>
  <c r="T594" i="1"/>
  <c r="U594" i="1"/>
  <c r="S595" i="1"/>
  <c r="T595" i="1"/>
  <c r="U595" i="1"/>
  <c r="S596" i="1"/>
  <c r="T596" i="1"/>
  <c r="U596" i="1"/>
  <c r="S597" i="1"/>
  <c r="T597" i="1"/>
  <c r="U597" i="1"/>
  <c r="S598" i="1"/>
  <c r="T598" i="1"/>
  <c r="U598" i="1"/>
  <c r="S599" i="1"/>
  <c r="T599" i="1"/>
  <c r="U599" i="1"/>
  <c r="S600" i="1"/>
  <c r="T600" i="1"/>
  <c r="U600" i="1"/>
  <c r="S601" i="1"/>
  <c r="T601" i="1"/>
  <c r="U601" i="1"/>
  <c r="S602" i="1"/>
  <c r="T602" i="1"/>
  <c r="U602" i="1"/>
  <c r="S603" i="1"/>
  <c r="T603" i="1"/>
  <c r="U603" i="1"/>
  <c r="S604" i="1"/>
  <c r="T604" i="1"/>
  <c r="U604" i="1"/>
  <c r="S605" i="1"/>
  <c r="T605" i="1"/>
  <c r="U605" i="1"/>
  <c r="S606" i="1"/>
  <c r="T606" i="1"/>
  <c r="U606" i="1"/>
  <c r="S607" i="1"/>
  <c r="T607" i="1"/>
  <c r="U607" i="1"/>
  <c r="S608" i="1"/>
  <c r="T608" i="1"/>
  <c r="U608" i="1"/>
  <c r="S609" i="1"/>
  <c r="T609" i="1"/>
  <c r="U609" i="1"/>
  <c r="S610" i="1"/>
  <c r="T610" i="1"/>
  <c r="U610" i="1"/>
  <c r="S611" i="1"/>
  <c r="T611" i="1"/>
  <c r="U611" i="1"/>
  <c r="S612" i="1"/>
  <c r="T612" i="1"/>
  <c r="U612" i="1"/>
  <c r="S613" i="1"/>
  <c r="T613" i="1"/>
  <c r="U613" i="1"/>
  <c r="S614" i="1"/>
  <c r="T614" i="1"/>
  <c r="U614" i="1"/>
  <c r="S615" i="1"/>
  <c r="T615" i="1"/>
  <c r="U615" i="1"/>
  <c r="S616" i="1"/>
  <c r="T616" i="1"/>
  <c r="U616" i="1"/>
  <c r="S617" i="1"/>
  <c r="T617" i="1"/>
  <c r="U617" i="1"/>
  <c r="S618" i="1"/>
  <c r="T618" i="1"/>
  <c r="U618" i="1"/>
  <c r="S619" i="1"/>
  <c r="T619" i="1"/>
  <c r="U619" i="1"/>
  <c r="S620" i="1"/>
  <c r="T620" i="1"/>
  <c r="U620" i="1"/>
  <c r="S621" i="1"/>
  <c r="T621" i="1"/>
  <c r="U621" i="1"/>
  <c r="S622" i="1"/>
  <c r="T622" i="1"/>
  <c r="U622" i="1"/>
  <c r="S623" i="1"/>
  <c r="T623" i="1"/>
  <c r="U623" i="1"/>
  <c r="S624" i="1"/>
  <c r="T624" i="1"/>
  <c r="U624" i="1"/>
  <c r="S625" i="1"/>
  <c r="T625" i="1"/>
  <c r="U625" i="1"/>
  <c r="S626" i="1"/>
  <c r="T626" i="1"/>
  <c r="U626" i="1"/>
  <c r="S627" i="1"/>
  <c r="T627" i="1"/>
  <c r="U627" i="1"/>
  <c r="S628" i="1"/>
  <c r="T628" i="1"/>
  <c r="U628" i="1"/>
  <c r="S629" i="1"/>
  <c r="T629" i="1"/>
  <c r="U629" i="1"/>
  <c r="S630" i="1"/>
  <c r="T630" i="1"/>
  <c r="U630" i="1"/>
  <c r="S631" i="1"/>
  <c r="T631" i="1"/>
  <c r="U631" i="1"/>
  <c r="S632" i="1"/>
  <c r="T632" i="1"/>
  <c r="U632" i="1"/>
  <c r="S633" i="1"/>
  <c r="T633" i="1"/>
  <c r="U633" i="1"/>
  <c r="S634" i="1"/>
  <c r="T634" i="1"/>
  <c r="U634" i="1"/>
  <c r="S635" i="1"/>
  <c r="T635" i="1"/>
  <c r="U635" i="1"/>
  <c r="S636" i="1"/>
  <c r="T636" i="1"/>
  <c r="U636" i="1"/>
  <c r="S637" i="1"/>
  <c r="T637" i="1"/>
  <c r="U637" i="1"/>
  <c r="S638" i="1"/>
  <c r="T638" i="1"/>
  <c r="U638" i="1"/>
  <c r="S639" i="1"/>
  <c r="T639" i="1"/>
  <c r="U639" i="1"/>
  <c r="S640" i="1"/>
  <c r="T640" i="1"/>
  <c r="U640" i="1"/>
  <c r="S641" i="1"/>
  <c r="T641" i="1"/>
  <c r="U641" i="1"/>
  <c r="S642" i="1"/>
  <c r="T642" i="1"/>
  <c r="U642" i="1"/>
  <c r="S643" i="1"/>
  <c r="T643" i="1"/>
  <c r="U643" i="1"/>
  <c r="S644" i="1"/>
  <c r="T644" i="1"/>
  <c r="U644" i="1"/>
  <c r="S645" i="1"/>
  <c r="T645" i="1"/>
  <c r="U645" i="1"/>
  <c r="S646" i="1"/>
  <c r="T646" i="1"/>
  <c r="U646" i="1"/>
  <c r="S647" i="1"/>
  <c r="T647" i="1"/>
  <c r="U647" i="1"/>
  <c r="S648" i="1"/>
  <c r="T648" i="1"/>
  <c r="U648" i="1"/>
  <c r="S649" i="1"/>
  <c r="T649" i="1"/>
  <c r="U649" i="1"/>
  <c r="S650" i="1"/>
  <c r="T650" i="1"/>
  <c r="U650" i="1"/>
  <c r="S651" i="1"/>
  <c r="T651" i="1"/>
  <c r="U651" i="1"/>
  <c r="S652" i="1"/>
  <c r="T652" i="1"/>
  <c r="U652" i="1"/>
  <c r="S653" i="1"/>
  <c r="T653" i="1"/>
  <c r="U653" i="1"/>
  <c r="S654" i="1"/>
  <c r="T654" i="1"/>
  <c r="U654" i="1"/>
  <c r="S655" i="1"/>
  <c r="T655" i="1"/>
  <c r="U655" i="1"/>
  <c r="S656" i="1"/>
  <c r="T656" i="1"/>
  <c r="U656" i="1"/>
  <c r="S657" i="1"/>
  <c r="T657" i="1"/>
  <c r="U657" i="1"/>
  <c r="S658" i="1"/>
  <c r="T658" i="1"/>
  <c r="U658" i="1"/>
  <c r="S659" i="1"/>
  <c r="T659" i="1"/>
  <c r="U659" i="1"/>
  <c r="S660" i="1"/>
  <c r="T660" i="1"/>
  <c r="U660" i="1"/>
  <c r="S661" i="1"/>
  <c r="T661" i="1"/>
  <c r="U661" i="1"/>
  <c r="S662" i="1"/>
  <c r="T662" i="1"/>
  <c r="U662" i="1"/>
  <c r="S663" i="1"/>
  <c r="T663" i="1"/>
  <c r="U663" i="1"/>
  <c r="S664" i="1"/>
  <c r="T664" i="1"/>
  <c r="U664" i="1"/>
  <c r="S665" i="1"/>
  <c r="T665" i="1"/>
  <c r="U665" i="1"/>
  <c r="S666" i="1"/>
  <c r="T666" i="1"/>
  <c r="U666" i="1"/>
  <c r="S667" i="1"/>
  <c r="T667" i="1"/>
  <c r="U667" i="1"/>
  <c r="S668" i="1"/>
  <c r="T668" i="1"/>
  <c r="U668" i="1"/>
  <c r="S669" i="1"/>
  <c r="T669" i="1"/>
  <c r="U669" i="1"/>
  <c r="S670" i="1"/>
  <c r="T670" i="1"/>
  <c r="U670" i="1"/>
  <c r="S671" i="1"/>
  <c r="T671" i="1"/>
  <c r="U671" i="1"/>
  <c r="S672" i="1"/>
  <c r="T672" i="1"/>
  <c r="U672" i="1"/>
  <c r="S673" i="1"/>
  <c r="T673" i="1"/>
  <c r="U673" i="1"/>
  <c r="S674" i="1"/>
  <c r="T674" i="1"/>
  <c r="U674" i="1"/>
  <c r="S675" i="1"/>
  <c r="T675" i="1"/>
  <c r="U675" i="1"/>
  <c r="S676" i="1"/>
  <c r="T676" i="1"/>
  <c r="U676" i="1"/>
  <c r="S677" i="1"/>
  <c r="T677" i="1"/>
  <c r="U677" i="1"/>
  <c r="S678" i="1"/>
  <c r="T678" i="1"/>
  <c r="U678" i="1"/>
  <c r="S679" i="1"/>
  <c r="T679" i="1"/>
  <c r="U679" i="1"/>
  <c r="S680" i="1"/>
  <c r="T680" i="1"/>
  <c r="U680" i="1"/>
  <c r="S681" i="1"/>
  <c r="T681" i="1"/>
  <c r="U681" i="1"/>
  <c r="S682" i="1"/>
  <c r="T682" i="1"/>
  <c r="U682" i="1"/>
  <c r="S683" i="1"/>
  <c r="T683" i="1"/>
  <c r="U683" i="1"/>
  <c r="S684" i="1"/>
  <c r="T684" i="1"/>
  <c r="U684" i="1"/>
  <c r="S685" i="1"/>
  <c r="T685" i="1"/>
  <c r="U685" i="1"/>
  <c r="S686" i="1"/>
  <c r="T686" i="1"/>
  <c r="U686" i="1"/>
  <c r="S687" i="1"/>
  <c r="T687" i="1"/>
  <c r="U687" i="1"/>
  <c r="S688" i="1"/>
  <c r="T688" i="1"/>
  <c r="U688" i="1"/>
  <c r="S689" i="1"/>
  <c r="T689" i="1"/>
  <c r="U689" i="1"/>
  <c r="S690" i="1"/>
  <c r="T690" i="1"/>
  <c r="U690" i="1"/>
  <c r="S691" i="1"/>
  <c r="T691" i="1"/>
  <c r="U691" i="1"/>
  <c r="S692" i="1"/>
  <c r="T692" i="1"/>
  <c r="U692" i="1"/>
  <c r="S693" i="1"/>
  <c r="T693" i="1"/>
  <c r="U693" i="1"/>
  <c r="S694" i="1"/>
  <c r="T694" i="1"/>
  <c r="U694" i="1"/>
  <c r="S695" i="1"/>
  <c r="T695" i="1"/>
  <c r="U695" i="1"/>
  <c r="S696" i="1"/>
  <c r="T696" i="1"/>
  <c r="U696" i="1"/>
  <c r="S697" i="1"/>
  <c r="T697" i="1"/>
  <c r="U697" i="1"/>
  <c r="S698" i="1"/>
  <c r="T698" i="1"/>
  <c r="U698" i="1"/>
  <c r="S699" i="1"/>
  <c r="T699" i="1"/>
  <c r="U699" i="1"/>
  <c r="S700" i="1"/>
  <c r="T700" i="1"/>
  <c r="U700" i="1"/>
  <c r="S701" i="1"/>
  <c r="T701" i="1"/>
  <c r="U701" i="1"/>
  <c r="S702" i="1"/>
  <c r="T702" i="1"/>
  <c r="U702" i="1"/>
  <c r="S703" i="1"/>
  <c r="T703" i="1"/>
  <c r="U703" i="1"/>
  <c r="S704" i="1"/>
  <c r="T704" i="1"/>
  <c r="U704" i="1"/>
  <c r="S705" i="1"/>
  <c r="T705" i="1"/>
  <c r="U705" i="1"/>
  <c r="S706" i="1"/>
  <c r="T706" i="1"/>
  <c r="U706" i="1"/>
  <c r="S707" i="1"/>
  <c r="T707" i="1"/>
  <c r="U707" i="1"/>
  <c r="S708" i="1"/>
  <c r="T708" i="1"/>
  <c r="U708" i="1"/>
  <c r="S709" i="1"/>
  <c r="T709" i="1"/>
  <c r="U709" i="1"/>
  <c r="S710" i="1"/>
  <c r="T710" i="1"/>
  <c r="U710" i="1"/>
  <c r="S711" i="1"/>
  <c r="T711" i="1"/>
  <c r="U711" i="1"/>
  <c r="S712" i="1"/>
  <c r="T712" i="1"/>
  <c r="U712" i="1"/>
  <c r="S713" i="1"/>
  <c r="T713" i="1"/>
  <c r="U713" i="1"/>
  <c r="S714" i="1"/>
  <c r="T714" i="1"/>
  <c r="U714" i="1"/>
  <c r="S715" i="1"/>
  <c r="T715" i="1"/>
  <c r="U715" i="1"/>
  <c r="S716" i="1"/>
  <c r="T716" i="1"/>
  <c r="U716" i="1"/>
  <c r="S717" i="1"/>
  <c r="T717" i="1"/>
  <c r="U717" i="1"/>
  <c r="S718" i="1"/>
  <c r="T718" i="1"/>
  <c r="U718" i="1"/>
  <c r="S719" i="1"/>
  <c r="T719" i="1"/>
  <c r="U719" i="1"/>
  <c r="S720" i="1"/>
  <c r="T720" i="1"/>
  <c r="U720" i="1"/>
  <c r="S721" i="1"/>
  <c r="T721" i="1"/>
  <c r="U721" i="1"/>
  <c r="S722" i="1"/>
  <c r="T722" i="1"/>
  <c r="U722" i="1"/>
  <c r="S723" i="1"/>
  <c r="T723" i="1"/>
  <c r="U723" i="1"/>
  <c r="S724" i="1"/>
  <c r="T724" i="1"/>
  <c r="U724" i="1"/>
  <c r="S725" i="1"/>
  <c r="T725" i="1"/>
  <c r="U725" i="1"/>
  <c r="S726" i="1"/>
  <c r="T726" i="1"/>
  <c r="U726" i="1"/>
  <c r="S727" i="1"/>
  <c r="T727" i="1"/>
  <c r="U727" i="1"/>
  <c r="S728" i="1"/>
  <c r="T728" i="1"/>
  <c r="U728" i="1"/>
  <c r="S729" i="1"/>
  <c r="T729" i="1"/>
  <c r="U729" i="1"/>
  <c r="S730" i="1"/>
  <c r="T730" i="1"/>
  <c r="U730" i="1"/>
  <c r="S731" i="1"/>
  <c r="T731" i="1"/>
  <c r="U731" i="1"/>
  <c r="S732" i="1"/>
  <c r="T732" i="1"/>
  <c r="U732" i="1"/>
  <c r="S733" i="1"/>
  <c r="T733" i="1"/>
  <c r="U733" i="1"/>
  <c r="S734" i="1"/>
  <c r="T734" i="1"/>
  <c r="U734" i="1"/>
  <c r="S735" i="1"/>
  <c r="T735" i="1"/>
  <c r="U735" i="1"/>
  <c r="S736" i="1"/>
  <c r="T736" i="1"/>
  <c r="U736" i="1"/>
  <c r="S737" i="1"/>
  <c r="T737" i="1"/>
  <c r="U737" i="1"/>
  <c r="S738" i="1"/>
  <c r="T738" i="1"/>
  <c r="U738" i="1"/>
  <c r="S739" i="1"/>
  <c r="T739" i="1"/>
  <c r="U739" i="1"/>
  <c r="S740" i="1"/>
  <c r="T740" i="1"/>
  <c r="U740" i="1"/>
  <c r="S741" i="1"/>
  <c r="T741" i="1"/>
  <c r="U741" i="1"/>
  <c r="S742" i="1"/>
  <c r="T742" i="1"/>
  <c r="U742" i="1"/>
  <c r="S743" i="1"/>
  <c r="T743" i="1"/>
  <c r="U743" i="1"/>
  <c r="S744" i="1"/>
  <c r="T744" i="1"/>
  <c r="U744" i="1"/>
  <c r="S745" i="1"/>
  <c r="T745" i="1"/>
  <c r="U745" i="1"/>
  <c r="S746" i="1"/>
  <c r="T746" i="1"/>
  <c r="U746" i="1"/>
  <c r="S747" i="1"/>
  <c r="T747" i="1"/>
  <c r="U747" i="1"/>
  <c r="S748" i="1"/>
  <c r="T748" i="1"/>
  <c r="U748" i="1"/>
  <c r="S749" i="1"/>
  <c r="T749" i="1"/>
  <c r="U749" i="1"/>
  <c r="S750" i="1"/>
  <c r="T750" i="1"/>
  <c r="U750" i="1"/>
  <c r="S751" i="1"/>
  <c r="T751" i="1"/>
  <c r="U751" i="1"/>
  <c r="S752" i="1"/>
  <c r="T752" i="1"/>
  <c r="U752" i="1"/>
  <c r="S753" i="1"/>
  <c r="T753" i="1"/>
  <c r="U753" i="1"/>
  <c r="S754" i="1"/>
  <c r="T754" i="1"/>
  <c r="U754" i="1"/>
  <c r="S755" i="1"/>
  <c r="T755" i="1"/>
  <c r="U755" i="1"/>
  <c r="S756" i="1"/>
  <c r="T756" i="1"/>
  <c r="U756" i="1"/>
  <c r="S757" i="1"/>
  <c r="T757" i="1"/>
  <c r="U757" i="1"/>
  <c r="S758" i="1"/>
  <c r="T758" i="1"/>
  <c r="U758" i="1"/>
  <c r="S759" i="1"/>
  <c r="T759" i="1"/>
  <c r="U759" i="1"/>
  <c r="S760" i="1"/>
  <c r="T760" i="1"/>
  <c r="U760" i="1"/>
  <c r="S761" i="1"/>
  <c r="T761" i="1"/>
  <c r="U761" i="1"/>
  <c r="S762" i="1"/>
  <c r="T762" i="1"/>
  <c r="U762" i="1"/>
  <c r="S763" i="1"/>
  <c r="T763" i="1"/>
  <c r="U763" i="1"/>
  <c r="S764" i="1"/>
  <c r="T764" i="1"/>
  <c r="U764" i="1"/>
  <c r="S765" i="1"/>
  <c r="T765" i="1"/>
  <c r="U765" i="1"/>
  <c r="S766" i="1"/>
  <c r="T766" i="1"/>
  <c r="U766" i="1"/>
  <c r="S767" i="1"/>
  <c r="T767" i="1"/>
  <c r="U767" i="1"/>
  <c r="S768" i="1"/>
  <c r="T768" i="1"/>
  <c r="U768" i="1"/>
  <c r="S769" i="1"/>
  <c r="T769" i="1"/>
  <c r="U769" i="1"/>
  <c r="S770" i="1"/>
  <c r="T770" i="1"/>
  <c r="U770" i="1"/>
  <c r="S771" i="1"/>
  <c r="T771" i="1"/>
  <c r="U771" i="1"/>
  <c r="S772" i="1"/>
  <c r="T772" i="1"/>
  <c r="U772" i="1"/>
  <c r="S773" i="1"/>
  <c r="T773" i="1"/>
  <c r="U773" i="1"/>
  <c r="S774" i="1"/>
  <c r="T774" i="1"/>
  <c r="U774" i="1"/>
  <c r="S775" i="1"/>
  <c r="T775" i="1"/>
  <c r="U775" i="1"/>
  <c r="S776" i="1"/>
  <c r="T776" i="1"/>
  <c r="U776" i="1"/>
  <c r="S777" i="1"/>
  <c r="T777" i="1"/>
  <c r="U777" i="1"/>
  <c r="S778" i="1"/>
  <c r="T778" i="1"/>
  <c r="U778" i="1"/>
  <c r="S779" i="1"/>
  <c r="T779" i="1"/>
  <c r="U779" i="1"/>
  <c r="S780" i="1"/>
  <c r="T780" i="1"/>
  <c r="U780" i="1"/>
  <c r="S781" i="1"/>
  <c r="T781" i="1"/>
  <c r="U781" i="1"/>
  <c r="S782" i="1"/>
  <c r="T782" i="1"/>
  <c r="U782" i="1"/>
  <c r="S783" i="1"/>
  <c r="T783" i="1"/>
  <c r="U783" i="1"/>
  <c r="S784" i="1"/>
  <c r="T784" i="1"/>
  <c r="U784" i="1"/>
  <c r="S785" i="1"/>
  <c r="T785" i="1"/>
  <c r="U785" i="1"/>
  <c r="S786" i="1"/>
  <c r="T786" i="1"/>
  <c r="U786" i="1"/>
  <c r="S787" i="1"/>
  <c r="T787" i="1"/>
  <c r="U787" i="1"/>
  <c r="S788" i="1"/>
  <c r="T788" i="1"/>
  <c r="U788" i="1"/>
  <c r="S789" i="1"/>
  <c r="T789" i="1"/>
  <c r="U789" i="1"/>
  <c r="S790" i="1"/>
  <c r="T790" i="1"/>
  <c r="U790" i="1"/>
  <c r="S791" i="1"/>
  <c r="T791" i="1"/>
  <c r="U791" i="1"/>
  <c r="S792" i="1"/>
  <c r="T792" i="1"/>
  <c r="U792" i="1"/>
  <c r="S793" i="1"/>
  <c r="T793" i="1"/>
  <c r="U793" i="1"/>
  <c r="S794" i="1"/>
  <c r="T794" i="1"/>
  <c r="U794" i="1"/>
  <c r="S795" i="1"/>
  <c r="T795" i="1"/>
  <c r="U795" i="1"/>
  <c r="S796" i="1"/>
  <c r="T796" i="1"/>
  <c r="U796" i="1"/>
  <c r="S797" i="1"/>
  <c r="T797" i="1"/>
  <c r="U797" i="1"/>
  <c r="S798" i="1"/>
  <c r="T798" i="1"/>
  <c r="U798" i="1"/>
  <c r="S799" i="1"/>
  <c r="T799" i="1"/>
  <c r="U799" i="1"/>
  <c r="S800" i="1"/>
  <c r="T800" i="1"/>
  <c r="U800" i="1"/>
  <c r="S801" i="1"/>
  <c r="T801" i="1"/>
  <c r="U801" i="1"/>
  <c r="S802" i="1"/>
  <c r="T802" i="1"/>
  <c r="U802" i="1"/>
  <c r="S803" i="1"/>
  <c r="T803" i="1"/>
  <c r="U803" i="1"/>
  <c r="S804" i="1"/>
  <c r="T804" i="1"/>
  <c r="U804" i="1"/>
  <c r="S805" i="1"/>
  <c r="T805" i="1"/>
  <c r="U805" i="1"/>
  <c r="S806" i="1"/>
  <c r="T806" i="1"/>
  <c r="U806" i="1"/>
  <c r="S807" i="1"/>
  <c r="T807" i="1"/>
  <c r="U807" i="1"/>
  <c r="S808" i="1"/>
  <c r="T808" i="1"/>
  <c r="U808" i="1"/>
  <c r="S809" i="1"/>
  <c r="T809" i="1"/>
  <c r="U809" i="1"/>
  <c r="S810" i="1"/>
  <c r="T810" i="1"/>
  <c r="U810" i="1"/>
  <c r="S811" i="1"/>
  <c r="T811" i="1"/>
  <c r="U811" i="1"/>
  <c r="S812" i="1"/>
  <c r="T812" i="1"/>
  <c r="U812" i="1"/>
  <c r="S813" i="1"/>
  <c r="T813" i="1"/>
  <c r="U813" i="1"/>
  <c r="S814" i="1"/>
  <c r="T814" i="1"/>
  <c r="U814" i="1"/>
  <c r="S815" i="1"/>
  <c r="T815" i="1"/>
  <c r="U815" i="1"/>
  <c r="S816" i="1"/>
  <c r="T816" i="1"/>
  <c r="U816" i="1"/>
  <c r="S817" i="1"/>
  <c r="T817" i="1"/>
  <c r="U817" i="1"/>
  <c r="S818" i="1"/>
  <c r="T818" i="1"/>
  <c r="U818" i="1"/>
  <c r="S819" i="1"/>
  <c r="T819" i="1"/>
  <c r="U819" i="1"/>
  <c r="S820" i="1"/>
  <c r="T820" i="1"/>
  <c r="U820" i="1"/>
  <c r="S821" i="1"/>
  <c r="T821" i="1"/>
  <c r="U821" i="1"/>
  <c r="S822" i="1"/>
  <c r="T822" i="1"/>
  <c r="U822" i="1"/>
  <c r="S823" i="1"/>
  <c r="T823" i="1"/>
  <c r="U823" i="1"/>
  <c r="S824" i="1"/>
  <c r="T824" i="1"/>
  <c r="U824" i="1"/>
  <c r="S825" i="1"/>
  <c r="T825" i="1"/>
  <c r="U825" i="1"/>
  <c r="S826" i="1"/>
  <c r="T826" i="1"/>
  <c r="U826" i="1"/>
  <c r="S827" i="1"/>
  <c r="T827" i="1"/>
  <c r="U827" i="1"/>
  <c r="S828" i="1"/>
  <c r="T828" i="1"/>
  <c r="U828" i="1"/>
  <c r="S829" i="1"/>
  <c r="T829" i="1"/>
  <c r="U829" i="1"/>
  <c r="S830" i="1"/>
  <c r="T830" i="1"/>
  <c r="U830" i="1"/>
  <c r="S831" i="1"/>
  <c r="T831" i="1"/>
  <c r="U831" i="1"/>
  <c r="S832" i="1"/>
  <c r="T832" i="1"/>
  <c r="U832" i="1"/>
  <c r="S833" i="1"/>
  <c r="T833" i="1"/>
  <c r="U833" i="1"/>
  <c r="S834" i="1"/>
  <c r="T834" i="1"/>
  <c r="U834" i="1"/>
  <c r="S835" i="1"/>
  <c r="T835" i="1"/>
  <c r="U835" i="1"/>
  <c r="S836" i="1"/>
  <c r="T836" i="1"/>
  <c r="U836" i="1"/>
  <c r="S837" i="1"/>
  <c r="T837" i="1"/>
  <c r="U837" i="1"/>
  <c r="S838" i="1"/>
  <c r="T838" i="1"/>
  <c r="U838" i="1"/>
  <c r="S839" i="1"/>
  <c r="T839" i="1"/>
  <c r="U839" i="1"/>
  <c r="S840" i="1"/>
  <c r="T840" i="1"/>
  <c r="U840" i="1"/>
  <c r="S841" i="1"/>
  <c r="T841" i="1"/>
  <c r="U841" i="1"/>
  <c r="S842" i="1"/>
  <c r="T842" i="1"/>
  <c r="U842" i="1"/>
  <c r="S843" i="1"/>
  <c r="T843" i="1"/>
  <c r="U843" i="1"/>
  <c r="S844" i="1"/>
  <c r="T844" i="1"/>
  <c r="U844" i="1"/>
  <c r="S845" i="1"/>
  <c r="T845" i="1"/>
  <c r="U845" i="1"/>
  <c r="S846" i="1"/>
  <c r="T846" i="1"/>
  <c r="U846" i="1"/>
  <c r="S847" i="1"/>
  <c r="T847" i="1"/>
  <c r="U847" i="1"/>
  <c r="S848" i="1"/>
  <c r="T848" i="1"/>
  <c r="U848" i="1"/>
  <c r="S849" i="1"/>
  <c r="T849" i="1"/>
  <c r="U849" i="1"/>
  <c r="S850" i="1"/>
  <c r="T850" i="1"/>
  <c r="U850" i="1"/>
  <c r="S851" i="1"/>
  <c r="T851" i="1"/>
  <c r="U851" i="1"/>
  <c r="S852" i="1"/>
  <c r="T852" i="1"/>
  <c r="U852" i="1"/>
  <c r="S853" i="1"/>
  <c r="T853" i="1"/>
  <c r="U853" i="1"/>
  <c r="S854" i="1"/>
  <c r="T854" i="1"/>
  <c r="U854" i="1"/>
  <c r="S855" i="1"/>
  <c r="T855" i="1"/>
  <c r="U855" i="1"/>
  <c r="S856" i="1"/>
  <c r="T856" i="1"/>
  <c r="U856" i="1"/>
  <c r="S857" i="1"/>
  <c r="T857" i="1"/>
  <c r="U857" i="1"/>
  <c r="S858" i="1"/>
  <c r="T858" i="1"/>
  <c r="U858" i="1"/>
  <c r="S859" i="1"/>
  <c r="T859" i="1"/>
  <c r="U859" i="1"/>
  <c r="S860" i="1"/>
  <c r="T860" i="1"/>
  <c r="U860" i="1"/>
  <c r="S861" i="1"/>
  <c r="T861" i="1"/>
  <c r="U861" i="1"/>
  <c r="S862" i="1"/>
  <c r="T862" i="1"/>
  <c r="U862" i="1"/>
  <c r="S863" i="1"/>
  <c r="T863" i="1"/>
  <c r="U863" i="1"/>
  <c r="S864" i="1"/>
  <c r="T864" i="1"/>
  <c r="U864" i="1"/>
  <c r="S865" i="1"/>
  <c r="T865" i="1"/>
  <c r="U865" i="1"/>
  <c r="S866" i="1"/>
  <c r="T866" i="1"/>
  <c r="U866" i="1"/>
  <c r="S867" i="1"/>
  <c r="T867" i="1"/>
  <c r="U867" i="1"/>
  <c r="S868" i="1"/>
  <c r="T868" i="1"/>
  <c r="U868" i="1"/>
  <c r="S869" i="1"/>
  <c r="T869" i="1"/>
  <c r="U869" i="1"/>
  <c r="S870" i="1"/>
  <c r="T870" i="1"/>
  <c r="U870" i="1"/>
  <c r="S871" i="1"/>
  <c r="T871" i="1"/>
  <c r="U871" i="1"/>
  <c r="S872" i="1"/>
  <c r="T872" i="1"/>
  <c r="U872" i="1"/>
  <c r="S873" i="1"/>
  <c r="T873" i="1"/>
  <c r="U873" i="1"/>
  <c r="S874" i="1"/>
  <c r="T874" i="1"/>
  <c r="U874" i="1"/>
  <c r="S875" i="1"/>
  <c r="T875" i="1"/>
  <c r="U875" i="1"/>
  <c r="S876" i="1"/>
  <c r="T876" i="1"/>
  <c r="U876" i="1"/>
  <c r="S877" i="1"/>
  <c r="T877" i="1"/>
  <c r="U877" i="1"/>
  <c r="S878" i="1"/>
  <c r="T878" i="1"/>
  <c r="U878" i="1"/>
  <c r="S879" i="1"/>
  <c r="T879" i="1"/>
  <c r="U879" i="1"/>
  <c r="S880" i="1"/>
  <c r="T880" i="1"/>
  <c r="U880" i="1"/>
  <c r="S881" i="1"/>
  <c r="T881" i="1"/>
  <c r="U881" i="1"/>
  <c r="S882" i="1"/>
  <c r="T882" i="1"/>
  <c r="U882" i="1"/>
  <c r="S883" i="1"/>
  <c r="T883" i="1"/>
  <c r="U883" i="1"/>
  <c r="S884" i="1"/>
  <c r="T884" i="1"/>
  <c r="U884" i="1"/>
  <c r="S885" i="1"/>
  <c r="T885" i="1"/>
  <c r="U885" i="1"/>
  <c r="S886" i="1"/>
  <c r="T886" i="1"/>
  <c r="U886" i="1"/>
  <c r="S887" i="1"/>
  <c r="T887" i="1"/>
  <c r="U887" i="1"/>
  <c r="S888" i="1"/>
  <c r="T888" i="1"/>
  <c r="U888" i="1"/>
  <c r="S889" i="1"/>
  <c r="T889" i="1"/>
  <c r="U889" i="1"/>
  <c r="S890" i="1"/>
  <c r="T890" i="1"/>
  <c r="U890" i="1"/>
  <c r="S891" i="1"/>
  <c r="T891" i="1"/>
  <c r="U891" i="1"/>
  <c r="S892" i="1"/>
  <c r="T892" i="1"/>
  <c r="U892" i="1"/>
  <c r="S893" i="1"/>
  <c r="T893" i="1"/>
  <c r="U893" i="1"/>
  <c r="S894" i="1"/>
  <c r="T894" i="1"/>
  <c r="U894" i="1"/>
  <c r="S895" i="1"/>
  <c r="T895" i="1"/>
  <c r="U895" i="1"/>
  <c r="S896" i="1"/>
  <c r="T896" i="1"/>
  <c r="U896" i="1"/>
  <c r="S897" i="1"/>
  <c r="T897" i="1"/>
  <c r="U897" i="1"/>
  <c r="S898" i="1"/>
  <c r="T898" i="1"/>
  <c r="U898" i="1"/>
  <c r="S899" i="1"/>
  <c r="T899" i="1"/>
  <c r="U899" i="1"/>
  <c r="S900" i="1"/>
  <c r="T900" i="1"/>
  <c r="U900" i="1"/>
  <c r="S901" i="1"/>
  <c r="T901" i="1"/>
  <c r="U901" i="1"/>
  <c r="S902" i="1"/>
  <c r="T902" i="1"/>
  <c r="U902" i="1"/>
  <c r="S903" i="1"/>
  <c r="T903" i="1"/>
  <c r="U903" i="1"/>
  <c r="S904" i="1"/>
  <c r="T904" i="1"/>
  <c r="U904" i="1"/>
  <c r="S905" i="1"/>
  <c r="T905" i="1"/>
  <c r="U905" i="1"/>
  <c r="S906" i="1"/>
  <c r="T906" i="1"/>
  <c r="U906" i="1"/>
  <c r="S907" i="1"/>
  <c r="T907" i="1"/>
  <c r="U907" i="1"/>
  <c r="S908" i="1"/>
  <c r="T908" i="1"/>
  <c r="U908" i="1"/>
  <c r="S909" i="1"/>
  <c r="T909" i="1"/>
  <c r="U909" i="1"/>
  <c r="S910" i="1"/>
  <c r="T910" i="1"/>
  <c r="U910" i="1"/>
  <c r="S911" i="1"/>
  <c r="T911" i="1"/>
  <c r="U911" i="1"/>
  <c r="S912" i="1"/>
  <c r="T912" i="1"/>
  <c r="U912" i="1"/>
  <c r="S913" i="1"/>
  <c r="T913" i="1"/>
  <c r="U913" i="1"/>
  <c r="S914" i="1"/>
  <c r="T914" i="1"/>
  <c r="U914" i="1"/>
  <c r="S915" i="1"/>
  <c r="T915" i="1"/>
  <c r="U915" i="1"/>
  <c r="S916" i="1"/>
  <c r="T916" i="1"/>
  <c r="U916" i="1"/>
  <c r="S917" i="1"/>
  <c r="T917" i="1"/>
  <c r="U917" i="1"/>
  <c r="S918" i="1"/>
  <c r="T918" i="1"/>
  <c r="U918" i="1"/>
  <c r="S919" i="1"/>
  <c r="T919" i="1"/>
  <c r="U919" i="1"/>
  <c r="S920" i="1"/>
  <c r="T920" i="1"/>
  <c r="U920" i="1"/>
  <c r="S921" i="1"/>
  <c r="T921" i="1"/>
  <c r="U921" i="1"/>
  <c r="S922" i="1"/>
  <c r="T922" i="1"/>
  <c r="U922" i="1"/>
  <c r="S923" i="1"/>
  <c r="T923" i="1"/>
  <c r="U923" i="1"/>
  <c r="S924" i="1"/>
  <c r="T924" i="1"/>
  <c r="U924" i="1"/>
  <c r="S925" i="1"/>
  <c r="T925" i="1"/>
  <c r="U925" i="1"/>
  <c r="S926" i="1"/>
  <c r="T926" i="1"/>
  <c r="U926" i="1"/>
  <c r="S927" i="1"/>
  <c r="T927" i="1"/>
  <c r="U927" i="1"/>
  <c r="S928" i="1"/>
  <c r="T928" i="1"/>
  <c r="U928" i="1"/>
  <c r="S929" i="1"/>
  <c r="T929" i="1"/>
  <c r="U929" i="1"/>
  <c r="S930" i="1"/>
  <c r="T930" i="1"/>
  <c r="U930" i="1"/>
  <c r="S931" i="1"/>
  <c r="T931" i="1"/>
  <c r="U931" i="1"/>
  <c r="S932" i="1"/>
  <c r="T932" i="1"/>
  <c r="U932" i="1"/>
  <c r="S933" i="1"/>
  <c r="T933" i="1"/>
  <c r="U933" i="1"/>
  <c r="S934" i="1"/>
  <c r="T934" i="1"/>
  <c r="U934" i="1"/>
  <c r="S935" i="1"/>
  <c r="T935" i="1"/>
  <c r="U935" i="1"/>
  <c r="S936" i="1"/>
  <c r="T936" i="1"/>
  <c r="U936" i="1"/>
  <c r="S937" i="1"/>
  <c r="T937" i="1"/>
  <c r="U937" i="1"/>
  <c r="S938" i="1"/>
  <c r="T938" i="1"/>
  <c r="U938" i="1"/>
  <c r="S939" i="1"/>
  <c r="T939" i="1"/>
  <c r="U939" i="1"/>
  <c r="S940" i="1"/>
  <c r="T940" i="1"/>
  <c r="U940" i="1"/>
  <c r="S941" i="1"/>
  <c r="T941" i="1"/>
  <c r="U941" i="1"/>
  <c r="S942" i="1"/>
  <c r="T942" i="1"/>
  <c r="U942" i="1"/>
  <c r="S943" i="1"/>
  <c r="T943" i="1"/>
  <c r="U943" i="1"/>
  <c r="S944" i="1"/>
  <c r="T944" i="1"/>
  <c r="U944" i="1"/>
  <c r="S945" i="1"/>
  <c r="T945" i="1"/>
  <c r="U945" i="1"/>
  <c r="S946" i="1"/>
  <c r="T946" i="1"/>
  <c r="U946" i="1"/>
  <c r="S947" i="1"/>
  <c r="T947" i="1"/>
  <c r="U947" i="1"/>
  <c r="S948" i="1"/>
  <c r="T948" i="1"/>
  <c r="U948" i="1"/>
  <c r="S949" i="1"/>
  <c r="T949" i="1"/>
  <c r="U949" i="1"/>
  <c r="S950" i="1"/>
  <c r="T950" i="1"/>
  <c r="U950" i="1"/>
  <c r="S951" i="1"/>
  <c r="T951" i="1"/>
  <c r="U951" i="1"/>
  <c r="S952" i="1"/>
  <c r="T952" i="1"/>
  <c r="U952" i="1"/>
  <c r="S953" i="1"/>
  <c r="T953" i="1"/>
  <c r="U953" i="1"/>
  <c r="S954" i="1"/>
  <c r="T954" i="1"/>
  <c r="U954" i="1"/>
  <c r="S955" i="1"/>
  <c r="T955" i="1"/>
  <c r="U955" i="1"/>
  <c r="S956" i="1"/>
  <c r="T956" i="1"/>
  <c r="U956" i="1"/>
  <c r="S957" i="1"/>
  <c r="T957" i="1"/>
  <c r="U957" i="1"/>
  <c r="S958" i="1"/>
  <c r="T958" i="1"/>
  <c r="U958" i="1"/>
  <c r="S959" i="1"/>
  <c r="T959" i="1"/>
  <c r="U959" i="1"/>
  <c r="S960" i="1"/>
  <c r="T960" i="1"/>
  <c r="U960" i="1"/>
  <c r="S961" i="1"/>
  <c r="T961" i="1"/>
  <c r="U961" i="1"/>
  <c r="S962" i="1"/>
  <c r="T962" i="1"/>
  <c r="U962" i="1"/>
  <c r="S963" i="1"/>
  <c r="T963" i="1"/>
  <c r="U963" i="1"/>
  <c r="S964" i="1"/>
  <c r="T964" i="1"/>
  <c r="U964" i="1"/>
  <c r="S965" i="1"/>
  <c r="T965" i="1"/>
  <c r="U965" i="1"/>
  <c r="S966" i="1"/>
  <c r="T966" i="1"/>
  <c r="U966" i="1"/>
  <c r="S967" i="1"/>
  <c r="T967" i="1"/>
  <c r="U967" i="1"/>
  <c r="S968" i="1"/>
  <c r="T968" i="1"/>
  <c r="U968" i="1"/>
  <c r="S969" i="1"/>
  <c r="T969" i="1"/>
  <c r="U969" i="1"/>
  <c r="S970" i="1"/>
  <c r="T970" i="1"/>
  <c r="U970" i="1"/>
  <c r="S971" i="1"/>
  <c r="T971" i="1"/>
  <c r="U971" i="1"/>
  <c r="S972" i="1"/>
  <c r="T972" i="1"/>
  <c r="U972" i="1"/>
  <c r="S973" i="1"/>
  <c r="T973" i="1"/>
  <c r="U973" i="1"/>
  <c r="S974" i="1"/>
  <c r="T974" i="1"/>
  <c r="U974" i="1"/>
  <c r="S975" i="1"/>
  <c r="T975" i="1"/>
  <c r="U975" i="1"/>
  <c r="S976" i="1"/>
  <c r="T976" i="1"/>
  <c r="U976" i="1"/>
  <c r="S977" i="1"/>
  <c r="T977" i="1"/>
  <c r="U977" i="1"/>
  <c r="S978" i="1"/>
  <c r="T978" i="1"/>
  <c r="U978" i="1"/>
  <c r="S979" i="1"/>
  <c r="T979" i="1"/>
  <c r="U979" i="1"/>
  <c r="S980" i="1"/>
  <c r="T980" i="1"/>
  <c r="U980" i="1"/>
  <c r="S981" i="1"/>
  <c r="T981" i="1"/>
  <c r="U981" i="1"/>
  <c r="S982" i="1"/>
  <c r="T982" i="1"/>
  <c r="U982" i="1"/>
  <c r="S983" i="1"/>
  <c r="T983" i="1"/>
  <c r="U983" i="1"/>
  <c r="S984" i="1"/>
  <c r="T984" i="1"/>
  <c r="U984" i="1"/>
  <c r="S985" i="1"/>
  <c r="T985" i="1"/>
  <c r="U985" i="1"/>
  <c r="S986" i="1"/>
  <c r="T986" i="1"/>
  <c r="U986" i="1"/>
  <c r="S987" i="1"/>
  <c r="T987" i="1"/>
  <c r="U987" i="1"/>
  <c r="S988" i="1"/>
  <c r="T988" i="1"/>
  <c r="U988" i="1"/>
  <c r="S989" i="1"/>
  <c r="T989" i="1"/>
  <c r="U989" i="1"/>
  <c r="S990" i="1"/>
  <c r="T990" i="1"/>
  <c r="U990" i="1"/>
  <c r="S991" i="1"/>
  <c r="T991" i="1"/>
  <c r="U991" i="1"/>
  <c r="S992" i="1"/>
  <c r="T992" i="1"/>
  <c r="U992" i="1"/>
  <c r="S993" i="1"/>
  <c r="T993" i="1"/>
  <c r="U993" i="1"/>
  <c r="S994" i="1"/>
  <c r="T994" i="1"/>
  <c r="U994" i="1"/>
  <c r="S995" i="1"/>
  <c r="T995" i="1"/>
  <c r="U995" i="1"/>
  <c r="S996" i="1"/>
  <c r="T996" i="1"/>
  <c r="U996" i="1"/>
  <c r="S997" i="1"/>
  <c r="T997" i="1"/>
  <c r="U997" i="1"/>
  <c r="S998" i="1"/>
  <c r="T998" i="1"/>
  <c r="U998" i="1"/>
  <c r="S999" i="1"/>
  <c r="T999" i="1"/>
  <c r="U999" i="1"/>
  <c r="S1000" i="1"/>
  <c r="T1000" i="1"/>
  <c r="U1000" i="1"/>
  <c r="S1001" i="1"/>
  <c r="T1001" i="1"/>
  <c r="U1001" i="1"/>
  <c r="S1002" i="1"/>
  <c r="T1002" i="1"/>
  <c r="U1002" i="1"/>
  <c r="S1003" i="1"/>
  <c r="T1003" i="1"/>
  <c r="U1003" i="1"/>
  <c r="S1004" i="1"/>
  <c r="T1004" i="1"/>
  <c r="U1004" i="1"/>
  <c r="S1005" i="1"/>
  <c r="T1005" i="1"/>
  <c r="U1005" i="1"/>
  <c r="S1006" i="1"/>
  <c r="T1006" i="1"/>
  <c r="U1006" i="1"/>
  <c r="S1007" i="1"/>
  <c r="T1007" i="1"/>
  <c r="U1007" i="1"/>
  <c r="S1008" i="1"/>
  <c r="T1008" i="1"/>
  <c r="U1008" i="1"/>
  <c r="S1009" i="1"/>
  <c r="T1009" i="1"/>
  <c r="U1009" i="1"/>
  <c r="S1010" i="1"/>
  <c r="T1010" i="1"/>
  <c r="U1010" i="1"/>
  <c r="S1011" i="1"/>
  <c r="T1011" i="1"/>
  <c r="U1011" i="1"/>
  <c r="S251" i="1"/>
  <c r="T251" i="1"/>
  <c r="U251" i="1"/>
  <c r="S252" i="1"/>
  <c r="T252" i="1"/>
  <c r="U252" i="1"/>
  <c r="S253" i="1"/>
  <c r="T253" i="1"/>
  <c r="U253" i="1"/>
  <c r="S254" i="1"/>
  <c r="T254" i="1"/>
  <c r="U254" i="1"/>
  <c r="S255" i="1"/>
  <c r="T255" i="1"/>
  <c r="U255" i="1"/>
  <c r="S256" i="1"/>
  <c r="T256" i="1"/>
  <c r="U256" i="1"/>
  <c r="S257" i="1"/>
  <c r="T257" i="1"/>
  <c r="U257" i="1"/>
  <c r="S258" i="1"/>
  <c r="T258" i="1"/>
  <c r="U258" i="1"/>
  <c r="S259" i="1"/>
  <c r="T259" i="1"/>
  <c r="U259" i="1"/>
  <c r="S260" i="1"/>
  <c r="T260" i="1"/>
  <c r="U260" i="1"/>
  <c r="S261" i="1"/>
  <c r="T261" i="1"/>
  <c r="U261" i="1"/>
  <c r="S262" i="1"/>
  <c r="T262" i="1"/>
  <c r="U262" i="1"/>
  <c r="S263" i="1"/>
  <c r="T263" i="1"/>
  <c r="U263" i="1"/>
  <c r="S264" i="1"/>
  <c r="T264" i="1"/>
  <c r="U264" i="1"/>
  <c r="S265" i="1"/>
  <c r="T265" i="1"/>
  <c r="U265" i="1"/>
  <c r="S266" i="1"/>
  <c r="T266" i="1"/>
  <c r="U266" i="1"/>
  <c r="S267" i="1"/>
  <c r="T267" i="1"/>
  <c r="U267" i="1"/>
  <c r="S268" i="1"/>
  <c r="T268" i="1"/>
  <c r="U268" i="1"/>
  <c r="S269" i="1"/>
  <c r="T269" i="1"/>
  <c r="U269" i="1"/>
  <c r="S270" i="1"/>
  <c r="T270" i="1"/>
  <c r="U270" i="1"/>
  <c r="S271" i="1"/>
  <c r="T271" i="1"/>
  <c r="U271" i="1"/>
  <c r="S272" i="1"/>
  <c r="T272" i="1"/>
  <c r="U272" i="1"/>
  <c r="S273" i="1"/>
  <c r="T273" i="1"/>
  <c r="U273" i="1"/>
  <c r="S274" i="1"/>
  <c r="T274" i="1"/>
  <c r="U274" i="1"/>
  <c r="S275" i="1"/>
  <c r="T275" i="1"/>
  <c r="U275" i="1"/>
  <c r="S276" i="1"/>
  <c r="T276" i="1"/>
  <c r="U276" i="1"/>
  <c r="S277" i="1"/>
  <c r="T277" i="1"/>
  <c r="U277" i="1"/>
  <c r="S278" i="1"/>
  <c r="T278" i="1"/>
  <c r="U278" i="1"/>
  <c r="S279" i="1"/>
  <c r="T279" i="1"/>
  <c r="U279" i="1"/>
  <c r="S280" i="1"/>
  <c r="T280" i="1"/>
  <c r="U280" i="1"/>
  <c r="S281" i="1"/>
  <c r="T281" i="1"/>
  <c r="U281" i="1"/>
  <c r="S282" i="1"/>
  <c r="T282" i="1"/>
  <c r="U282" i="1"/>
  <c r="S283" i="1"/>
  <c r="T283" i="1"/>
  <c r="U283" i="1"/>
  <c r="S284" i="1"/>
  <c r="T284" i="1"/>
  <c r="U284" i="1"/>
  <c r="S285" i="1"/>
  <c r="T285" i="1"/>
  <c r="U285" i="1"/>
  <c r="S286" i="1"/>
  <c r="T286" i="1"/>
  <c r="U286" i="1"/>
  <c r="S287" i="1"/>
  <c r="T287" i="1"/>
  <c r="U287" i="1"/>
  <c r="S288" i="1"/>
  <c r="T288" i="1"/>
  <c r="U288" i="1"/>
  <c r="S289" i="1"/>
  <c r="T289" i="1"/>
  <c r="U289" i="1"/>
  <c r="S290" i="1"/>
  <c r="T290" i="1"/>
  <c r="U290" i="1"/>
  <c r="S291" i="1"/>
  <c r="T291" i="1"/>
  <c r="U291" i="1"/>
  <c r="S292" i="1"/>
  <c r="T292" i="1"/>
  <c r="U292" i="1"/>
  <c r="S293" i="1"/>
  <c r="T293" i="1"/>
  <c r="U293" i="1"/>
  <c r="S294" i="1"/>
  <c r="T294" i="1"/>
  <c r="U294" i="1"/>
  <c r="S295" i="1"/>
  <c r="T295" i="1"/>
  <c r="U295" i="1"/>
  <c r="S296" i="1"/>
  <c r="T296" i="1"/>
  <c r="U296" i="1"/>
  <c r="S297" i="1"/>
  <c r="T297" i="1"/>
  <c r="U297" i="1"/>
  <c r="S298" i="1"/>
  <c r="T298" i="1"/>
  <c r="U298" i="1"/>
  <c r="S299" i="1"/>
  <c r="T299" i="1"/>
  <c r="U299" i="1"/>
  <c r="S300" i="1"/>
  <c r="T300" i="1"/>
  <c r="U300" i="1"/>
  <c r="S301" i="1"/>
  <c r="T301" i="1"/>
  <c r="U301" i="1"/>
  <c r="S302" i="1"/>
  <c r="T302" i="1"/>
  <c r="U302" i="1"/>
  <c r="S303" i="1"/>
  <c r="T303" i="1"/>
  <c r="U303" i="1"/>
  <c r="S304" i="1"/>
  <c r="T304" i="1"/>
  <c r="U304" i="1"/>
  <c r="S305" i="1"/>
  <c r="T305" i="1"/>
  <c r="U305" i="1"/>
  <c r="S306" i="1"/>
  <c r="T306" i="1"/>
  <c r="U306" i="1"/>
  <c r="S307" i="1"/>
  <c r="T307" i="1"/>
  <c r="U307" i="1"/>
  <c r="S308" i="1"/>
  <c r="T308" i="1"/>
  <c r="U308" i="1"/>
  <c r="S309" i="1"/>
  <c r="T309" i="1"/>
  <c r="U309" i="1"/>
  <c r="S310" i="1"/>
  <c r="T310" i="1"/>
  <c r="U310" i="1"/>
  <c r="S311" i="1"/>
  <c r="T311" i="1"/>
  <c r="U311" i="1"/>
  <c r="S312" i="1"/>
  <c r="T312" i="1"/>
  <c r="U312" i="1"/>
  <c r="S313" i="1"/>
  <c r="T313" i="1"/>
  <c r="U313" i="1"/>
  <c r="S314" i="1"/>
  <c r="T314" i="1"/>
  <c r="U314" i="1"/>
  <c r="S315" i="1"/>
  <c r="T315" i="1"/>
  <c r="U315" i="1"/>
  <c r="S316" i="1"/>
  <c r="T316" i="1"/>
  <c r="U316" i="1"/>
  <c r="S317" i="1"/>
  <c r="T317" i="1"/>
  <c r="U317" i="1"/>
  <c r="S318" i="1"/>
  <c r="T318" i="1"/>
  <c r="U318" i="1"/>
  <c r="S319" i="1"/>
  <c r="T319" i="1"/>
  <c r="U319" i="1"/>
  <c r="S320" i="1"/>
  <c r="T320" i="1"/>
  <c r="U320" i="1"/>
  <c r="S321" i="1"/>
  <c r="T321" i="1"/>
  <c r="U321" i="1"/>
  <c r="S322" i="1"/>
  <c r="T322" i="1"/>
  <c r="U322" i="1"/>
  <c r="S323" i="1"/>
  <c r="T323" i="1"/>
  <c r="U323" i="1"/>
  <c r="S324" i="1"/>
  <c r="T324" i="1"/>
  <c r="U324" i="1"/>
  <c r="S325" i="1"/>
  <c r="T325" i="1"/>
  <c r="U325" i="1"/>
  <c r="S326" i="1"/>
  <c r="T326" i="1"/>
  <c r="U326" i="1"/>
  <c r="S327" i="1"/>
  <c r="T327" i="1"/>
  <c r="U327" i="1"/>
  <c r="S328" i="1"/>
  <c r="T328" i="1"/>
  <c r="U328" i="1"/>
  <c r="S329" i="1"/>
  <c r="T329" i="1"/>
  <c r="U329" i="1"/>
  <c r="S330" i="1"/>
  <c r="T330" i="1"/>
  <c r="U330" i="1"/>
  <c r="S331" i="1"/>
  <c r="T331" i="1"/>
  <c r="U331" i="1"/>
  <c r="S332" i="1"/>
  <c r="T332" i="1"/>
  <c r="U332" i="1"/>
  <c r="S333" i="1"/>
  <c r="T333" i="1"/>
  <c r="U333" i="1"/>
  <c r="S334" i="1"/>
  <c r="T334" i="1"/>
  <c r="U334" i="1"/>
  <c r="S335" i="1"/>
  <c r="T335" i="1"/>
  <c r="U335" i="1"/>
  <c r="S336" i="1"/>
  <c r="T336" i="1"/>
  <c r="U336" i="1"/>
  <c r="S337" i="1"/>
  <c r="T337" i="1"/>
  <c r="U337" i="1"/>
  <c r="S338" i="1"/>
  <c r="T338" i="1"/>
  <c r="U338" i="1"/>
  <c r="S339" i="1"/>
  <c r="T339" i="1"/>
  <c r="U339" i="1"/>
  <c r="S340" i="1"/>
  <c r="T340" i="1"/>
  <c r="U340" i="1"/>
  <c r="S341" i="1"/>
  <c r="T341" i="1"/>
  <c r="U341" i="1"/>
  <c r="S342" i="1"/>
  <c r="T342" i="1"/>
  <c r="U342" i="1"/>
  <c r="S343" i="1"/>
  <c r="T343" i="1"/>
  <c r="U343" i="1"/>
  <c r="S344" i="1"/>
  <c r="T344" i="1"/>
  <c r="U344" i="1"/>
  <c r="S345" i="1"/>
  <c r="T345" i="1"/>
  <c r="U345" i="1"/>
  <c r="S346" i="1"/>
  <c r="T346" i="1"/>
  <c r="U346" i="1"/>
  <c r="S347" i="1"/>
  <c r="T347" i="1"/>
  <c r="U347" i="1"/>
  <c r="S348" i="1"/>
  <c r="T348" i="1"/>
  <c r="U348" i="1"/>
  <c r="S349" i="1"/>
  <c r="T349" i="1"/>
  <c r="U349" i="1"/>
  <c r="S350" i="1"/>
  <c r="T350" i="1"/>
  <c r="U350" i="1"/>
  <c r="S351" i="1"/>
  <c r="T351" i="1"/>
  <c r="U351" i="1"/>
  <c r="S352" i="1"/>
  <c r="T352" i="1"/>
  <c r="U352" i="1"/>
  <c r="S353" i="1"/>
  <c r="T353" i="1"/>
  <c r="U353" i="1"/>
  <c r="S354" i="1"/>
  <c r="T354" i="1"/>
  <c r="U354" i="1"/>
  <c r="S355" i="1"/>
  <c r="T355" i="1"/>
  <c r="U355" i="1"/>
  <c r="S356" i="1"/>
  <c r="T356" i="1"/>
  <c r="U356" i="1"/>
  <c r="S357" i="1"/>
  <c r="T357" i="1"/>
  <c r="U357" i="1"/>
  <c r="S358" i="1"/>
  <c r="T358" i="1"/>
  <c r="U358" i="1"/>
  <c r="S359" i="1"/>
  <c r="T359" i="1"/>
  <c r="U359" i="1"/>
  <c r="S360" i="1"/>
  <c r="T360" i="1"/>
  <c r="U360" i="1"/>
  <c r="S361" i="1"/>
  <c r="T361" i="1"/>
  <c r="U361" i="1"/>
  <c r="S362" i="1"/>
  <c r="T362" i="1"/>
  <c r="U362" i="1"/>
  <c r="S363" i="1"/>
  <c r="T363" i="1"/>
  <c r="U363" i="1"/>
  <c r="S364" i="1"/>
  <c r="T364" i="1"/>
  <c r="U364" i="1"/>
  <c r="S365" i="1"/>
  <c r="T365" i="1"/>
  <c r="U365" i="1"/>
  <c r="S366" i="1"/>
  <c r="T366" i="1"/>
  <c r="U366" i="1"/>
  <c r="S367" i="1"/>
  <c r="T367" i="1"/>
  <c r="U367" i="1"/>
  <c r="S368" i="1"/>
  <c r="T368" i="1"/>
  <c r="U368" i="1"/>
  <c r="S369" i="1"/>
  <c r="T369" i="1"/>
  <c r="U369" i="1"/>
  <c r="S370" i="1"/>
  <c r="T370" i="1"/>
  <c r="U370" i="1"/>
  <c r="S371" i="1"/>
  <c r="T371" i="1"/>
  <c r="U371" i="1"/>
  <c r="S372" i="1"/>
  <c r="T372" i="1"/>
  <c r="U372" i="1"/>
  <c r="S373" i="1"/>
  <c r="T373" i="1"/>
  <c r="U373" i="1"/>
  <c r="S374" i="1"/>
  <c r="T374" i="1"/>
  <c r="U374" i="1"/>
  <c r="S375" i="1"/>
  <c r="T375" i="1"/>
  <c r="U375" i="1"/>
  <c r="S376" i="1"/>
  <c r="T376" i="1"/>
  <c r="U376" i="1"/>
  <c r="S377" i="1"/>
  <c r="T377" i="1"/>
  <c r="U377" i="1"/>
  <c r="S378" i="1"/>
  <c r="T378" i="1"/>
  <c r="U378" i="1"/>
  <c r="S379" i="1"/>
  <c r="T379" i="1"/>
  <c r="U379" i="1"/>
  <c r="S380" i="1"/>
  <c r="T380" i="1"/>
  <c r="U380" i="1"/>
  <c r="S381" i="1"/>
  <c r="T381" i="1"/>
  <c r="U381" i="1"/>
  <c r="S382" i="1"/>
  <c r="T382" i="1"/>
  <c r="U382" i="1"/>
  <c r="S383" i="1"/>
  <c r="T383" i="1"/>
  <c r="U383" i="1"/>
  <c r="S384" i="1"/>
  <c r="T384" i="1"/>
  <c r="U384" i="1"/>
  <c r="S385" i="1"/>
  <c r="T385" i="1"/>
  <c r="U385" i="1"/>
  <c r="S386" i="1"/>
  <c r="T386" i="1"/>
  <c r="U386" i="1"/>
  <c r="S387" i="1"/>
  <c r="T387" i="1"/>
  <c r="U387" i="1"/>
  <c r="S388" i="1"/>
  <c r="T388" i="1"/>
  <c r="U388" i="1"/>
  <c r="S389" i="1"/>
  <c r="T389" i="1"/>
  <c r="U389" i="1"/>
  <c r="S390" i="1"/>
  <c r="T390" i="1"/>
  <c r="U390" i="1"/>
  <c r="S391" i="1"/>
  <c r="T391" i="1"/>
  <c r="U391" i="1"/>
  <c r="S392" i="1"/>
  <c r="T392" i="1"/>
  <c r="U392" i="1"/>
  <c r="S393" i="1"/>
  <c r="T393" i="1"/>
  <c r="U393" i="1"/>
  <c r="S394" i="1"/>
  <c r="T394" i="1"/>
  <c r="U394" i="1"/>
  <c r="S395" i="1"/>
  <c r="T395" i="1"/>
  <c r="U395" i="1"/>
  <c r="S396" i="1"/>
  <c r="T396" i="1"/>
  <c r="U396" i="1"/>
  <c r="S397" i="1"/>
  <c r="T397" i="1"/>
  <c r="U397" i="1"/>
  <c r="S398" i="1"/>
  <c r="T398" i="1"/>
  <c r="U398" i="1"/>
  <c r="S399" i="1"/>
  <c r="T399" i="1"/>
  <c r="U399" i="1"/>
  <c r="S400" i="1"/>
  <c r="T400" i="1"/>
  <c r="U400" i="1"/>
  <c r="S401" i="1"/>
  <c r="T401" i="1"/>
  <c r="U401" i="1"/>
  <c r="S402" i="1"/>
  <c r="T402" i="1"/>
  <c r="U402" i="1"/>
  <c r="S403" i="1"/>
  <c r="T403" i="1"/>
  <c r="U403" i="1"/>
  <c r="S404" i="1"/>
  <c r="T404" i="1"/>
  <c r="U404" i="1"/>
  <c r="S405" i="1"/>
  <c r="T405" i="1"/>
  <c r="U405" i="1"/>
  <c r="S406" i="1"/>
  <c r="T406" i="1"/>
  <c r="U406" i="1"/>
  <c r="S407" i="1"/>
  <c r="T407" i="1"/>
  <c r="U407" i="1"/>
  <c r="S408" i="1"/>
  <c r="T408" i="1"/>
  <c r="U408" i="1"/>
  <c r="S409" i="1"/>
  <c r="T409" i="1"/>
  <c r="U409" i="1"/>
  <c r="S410" i="1"/>
  <c r="T410" i="1"/>
  <c r="U410" i="1"/>
  <c r="S411" i="1"/>
  <c r="T411" i="1"/>
  <c r="U411" i="1"/>
  <c r="S412" i="1"/>
  <c r="T412" i="1"/>
  <c r="U412" i="1"/>
  <c r="S413" i="1"/>
  <c r="T413" i="1"/>
  <c r="U413" i="1"/>
  <c r="S414" i="1"/>
  <c r="T414" i="1"/>
  <c r="U414" i="1"/>
  <c r="S415" i="1"/>
  <c r="T415" i="1"/>
  <c r="U415" i="1"/>
  <c r="S416" i="1"/>
  <c r="T416" i="1"/>
  <c r="U416" i="1"/>
  <c r="S417" i="1"/>
  <c r="T417" i="1"/>
  <c r="U417" i="1"/>
  <c r="S418" i="1"/>
  <c r="T418" i="1"/>
  <c r="U418" i="1"/>
  <c r="S419" i="1"/>
  <c r="T419" i="1"/>
  <c r="U419" i="1"/>
  <c r="S420" i="1"/>
  <c r="T420" i="1"/>
  <c r="U420" i="1"/>
  <c r="S421" i="1"/>
  <c r="T421" i="1"/>
  <c r="U421" i="1"/>
  <c r="S422" i="1"/>
  <c r="T422" i="1"/>
  <c r="U422" i="1"/>
  <c r="S423" i="1"/>
  <c r="T423" i="1"/>
  <c r="U423" i="1"/>
  <c r="S424" i="1"/>
  <c r="T424" i="1"/>
  <c r="U424" i="1"/>
  <c r="S425" i="1"/>
  <c r="T425" i="1"/>
  <c r="U425" i="1"/>
  <c r="S426" i="1"/>
  <c r="T426" i="1"/>
  <c r="U426" i="1"/>
  <c r="S427" i="1"/>
  <c r="T427" i="1"/>
  <c r="U427" i="1"/>
  <c r="S428" i="1"/>
  <c r="T428" i="1"/>
  <c r="U428" i="1"/>
  <c r="S429" i="1"/>
  <c r="T429" i="1"/>
  <c r="U429" i="1"/>
  <c r="S430" i="1"/>
  <c r="T430" i="1"/>
  <c r="U430" i="1"/>
  <c r="S431" i="1"/>
  <c r="T431" i="1"/>
  <c r="U431" i="1"/>
  <c r="S432" i="1"/>
  <c r="T432" i="1"/>
  <c r="U432" i="1"/>
  <c r="S433" i="1"/>
  <c r="T433" i="1"/>
  <c r="U433" i="1"/>
  <c r="S434" i="1"/>
  <c r="T434" i="1"/>
  <c r="U434" i="1"/>
  <c r="S435" i="1"/>
  <c r="T435" i="1"/>
  <c r="U435" i="1"/>
  <c r="S436" i="1"/>
  <c r="T436" i="1"/>
  <c r="U436" i="1"/>
  <c r="S437" i="1"/>
  <c r="T437" i="1"/>
  <c r="U437" i="1"/>
  <c r="S438" i="1"/>
  <c r="T438" i="1"/>
  <c r="U438" i="1"/>
  <c r="S439" i="1"/>
  <c r="T439" i="1"/>
  <c r="U439" i="1"/>
  <c r="S440" i="1"/>
  <c r="T440" i="1"/>
  <c r="U440" i="1"/>
  <c r="S441" i="1"/>
  <c r="T441" i="1"/>
  <c r="U441" i="1"/>
  <c r="S6" i="1"/>
  <c r="T6" i="1"/>
  <c r="U6" i="1"/>
  <c r="S7" i="1"/>
  <c r="T7" i="1"/>
  <c r="U7" i="1"/>
  <c r="S8" i="1"/>
  <c r="S5"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D8" i="4"/>
  <c r="T8" i="1"/>
  <c r="U8" i="1"/>
  <c r="T9" i="1"/>
  <c r="U9" i="1"/>
  <c r="T10" i="1"/>
  <c r="U10" i="1"/>
  <c r="U5"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226" i="1"/>
  <c r="U227" i="1"/>
  <c r="U228" i="1"/>
  <c r="U229" i="1"/>
  <c r="U230" i="1"/>
  <c r="U231" i="1"/>
  <c r="U232" i="1"/>
  <c r="U233" i="1"/>
  <c r="U234" i="1"/>
  <c r="U235" i="1"/>
  <c r="U236" i="1"/>
  <c r="U237" i="1"/>
  <c r="U238" i="1"/>
  <c r="U239" i="1"/>
  <c r="U240" i="1"/>
  <c r="U241" i="1"/>
  <c r="U242" i="1"/>
  <c r="U243" i="1"/>
  <c r="U244" i="1"/>
  <c r="U245" i="1"/>
  <c r="U246" i="1"/>
  <c r="U247" i="1"/>
  <c r="U248" i="1"/>
  <c r="U249" i="1"/>
  <c r="U250" i="1"/>
  <c r="D10" i="4"/>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5"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F40" i="4"/>
  <c r="X1011" i="1"/>
  <c r="W1011" i="1"/>
  <c r="V1011" i="1"/>
  <c r="O1011" i="1"/>
  <c r="G1011" i="1"/>
  <c r="A1011" i="1"/>
  <c r="X1010" i="1"/>
  <c r="W1010" i="1"/>
  <c r="V1010" i="1"/>
  <c r="O1010" i="1"/>
  <c r="G1010" i="1"/>
  <c r="A1010" i="1"/>
  <c r="X1009" i="1"/>
  <c r="W1009" i="1"/>
  <c r="V1009" i="1"/>
  <c r="O1009" i="1"/>
  <c r="G1009" i="1"/>
  <c r="A1009" i="1"/>
  <c r="X1008" i="1"/>
  <c r="W1008" i="1"/>
  <c r="V1008" i="1"/>
  <c r="O1008" i="1"/>
  <c r="G1008" i="1"/>
  <c r="A1008" i="1"/>
  <c r="X1007" i="1"/>
  <c r="W1007" i="1"/>
  <c r="V1007" i="1"/>
  <c r="O1007" i="1"/>
  <c r="G1007" i="1"/>
  <c r="A1007" i="1"/>
  <c r="X1006" i="1"/>
  <c r="W1006" i="1"/>
  <c r="V1006" i="1"/>
  <c r="O1006" i="1"/>
  <c r="G1006" i="1"/>
  <c r="A1006" i="1"/>
  <c r="X1005" i="1"/>
  <c r="W1005" i="1"/>
  <c r="V1005" i="1"/>
  <c r="O1005" i="1"/>
  <c r="G1005" i="1"/>
  <c r="A1005" i="1"/>
  <c r="X1004" i="1"/>
  <c r="W1004" i="1"/>
  <c r="V1004" i="1"/>
  <c r="O1004" i="1"/>
  <c r="G1004" i="1"/>
  <c r="A1004" i="1"/>
  <c r="X1003" i="1"/>
  <c r="W1003" i="1"/>
  <c r="V1003" i="1"/>
  <c r="O1003" i="1"/>
  <c r="G1003" i="1"/>
  <c r="A1003" i="1"/>
  <c r="X1002" i="1"/>
  <c r="W1002" i="1"/>
  <c r="V1002" i="1"/>
  <c r="O1002" i="1"/>
  <c r="G1002" i="1"/>
  <c r="A1002" i="1"/>
  <c r="X1001" i="1"/>
  <c r="W1001" i="1"/>
  <c r="V1001" i="1"/>
  <c r="O1001" i="1"/>
  <c r="G1001" i="1"/>
  <c r="A1001" i="1"/>
  <c r="X1000" i="1"/>
  <c r="W1000" i="1"/>
  <c r="V1000" i="1"/>
  <c r="O1000" i="1"/>
  <c r="G1000" i="1"/>
  <c r="A1000" i="1"/>
  <c r="X999" i="1"/>
  <c r="W999" i="1"/>
  <c r="V999" i="1"/>
  <c r="O999" i="1"/>
  <c r="G999" i="1"/>
  <c r="A999" i="1"/>
  <c r="X998" i="1"/>
  <c r="W998" i="1"/>
  <c r="V998" i="1"/>
  <c r="O998" i="1"/>
  <c r="G998" i="1"/>
  <c r="A998" i="1"/>
  <c r="X997" i="1"/>
  <c r="W997" i="1"/>
  <c r="V997" i="1"/>
  <c r="O997" i="1"/>
  <c r="G997" i="1"/>
  <c r="A997" i="1"/>
  <c r="X996" i="1"/>
  <c r="W996" i="1"/>
  <c r="V996" i="1"/>
  <c r="O996" i="1"/>
  <c r="G996" i="1"/>
  <c r="A996" i="1"/>
  <c r="X995" i="1"/>
  <c r="W995" i="1"/>
  <c r="V995" i="1"/>
  <c r="O995" i="1"/>
  <c r="G995" i="1"/>
  <c r="A995" i="1"/>
  <c r="X994" i="1"/>
  <c r="W994" i="1"/>
  <c r="V994" i="1"/>
  <c r="O994" i="1"/>
  <c r="G994" i="1"/>
  <c r="A994" i="1"/>
  <c r="X993" i="1"/>
  <c r="W993" i="1"/>
  <c r="V993" i="1"/>
  <c r="O993" i="1"/>
  <c r="G993" i="1"/>
  <c r="A993" i="1"/>
  <c r="X992" i="1"/>
  <c r="W992" i="1"/>
  <c r="V992" i="1"/>
  <c r="O992" i="1"/>
  <c r="G992" i="1"/>
  <c r="A992" i="1"/>
  <c r="X991" i="1"/>
  <c r="W991" i="1"/>
  <c r="V991" i="1"/>
  <c r="O991" i="1"/>
  <c r="G991" i="1"/>
  <c r="A991" i="1"/>
  <c r="X990" i="1"/>
  <c r="W990" i="1"/>
  <c r="V990" i="1"/>
  <c r="O990" i="1"/>
  <c r="G990" i="1"/>
  <c r="A990" i="1"/>
  <c r="X989" i="1"/>
  <c r="W989" i="1"/>
  <c r="V989" i="1"/>
  <c r="O989" i="1"/>
  <c r="G989" i="1"/>
  <c r="A989" i="1"/>
  <c r="X988" i="1"/>
  <c r="W988" i="1"/>
  <c r="V988" i="1"/>
  <c r="O988" i="1"/>
  <c r="G988" i="1"/>
  <c r="A988" i="1"/>
  <c r="X987" i="1"/>
  <c r="W987" i="1"/>
  <c r="V987" i="1"/>
  <c r="O987" i="1"/>
  <c r="G987" i="1"/>
  <c r="A987" i="1"/>
  <c r="X986" i="1"/>
  <c r="W986" i="1"/>
  <c r="V986" i="1"/>
  <c r="O986" i="1"/>
  <c r="G986" i="1"/>
  <c r="A986" i="1"/>
  <c r="X985" i="1"/>
  <c r="W985" i="1"/>
  <c r="V985" i="1"/>
  <c r="O985" i="1"/>
  <c r="G985" i="1"/>
  <c r="A985" i="1"/>
  <c r="X984" i="1"/>
  <c r="W984" i="1"/>
  <c r="V984" i="1"/>
  <c r="O984" i="1"/>
  <c r="G984" i="1"/>
  <c r="A984" i="1"/>
  <c r="X983" i="1"/>
  <c r="W983" i="1"/>
  <c r="V983" i="1"/>
  <c r="O983" i="1"/>
  <c r="G983" i="1"/>
  <c r="A983" i="1"/>
  <c r="X982" i="1"/>
  <c r="W982" i="1"/>
  <c r="V982" i="1"/>
  <c r="O982" i="1"/>
  <c r="G982" i="1"/>
  <c r="A982" i="1"/>
  <c r="X981" i="1"/>
  <c r="W981" i="1"/>
  <c r="V981" i="1"/>
  <c r="O981" i="1"/>
  <c r="G981" i="1"/>
  <c r="A981" i="1"/>
  <c r="X980" i="1"/>
  <c r="W980" i="1"/>
  <c r="V980" i="1"/>
  <c r="O980" i="1"/>
  <c r="G980" i="1"/>
  <c r="A980" i="1"/>
  <c r="X979" i="1"/>
  <c r="W979" i="1"/>
  <c r="V979" i="1"/>
  <c r="O979" i="1"/>
  <c r="G979" i="1"/>
  <c r="A979" i="1"/>
  <c r="X978" i="1"/>
  <c r="W978" i="1"/>
  <c r="V978" i="1"/>
  <c r="O978" i="1"/>
  <c r="G978" i="1"/>
  <c r="A978" i="1"/>
  <c r="X977" i="1"/>
  <c r="W977" i="1"/>
  <c r="V977" i="1"/>
  <c r="O977" i="1"/>
  <c r="G977" i="1"/>
  <c r="A977" i="1"/>
  <c r="X976" i="1"/>
  <c r="W976" i="1"/>
  <c r="V976" i="1"/>
  <c r="O976" i="1"/>
  <c r="G976" i="1"/>
  <c r="A976" i="1"/>
  <c r="X975" i="1"/>
  <c r="W975" i="1"/>
  <c r="V975" i="1"/>
  <c r="O975" i="1"/>
  <c r="G975" i="1"/>
  <c r="A975" i="1"/>
  <c r="X974" i="1"/>
  <c r="W974" i="1"/>
  <c r="V974" i="1"/>
  <c r="O974" i="1"/>
  <c r="G974" i="1"/>
  <c r="A974" i="1"/>
  <c r="X973" i="1"/>
  <c r="W973" i="1"/>
  <c r="V973" i="1"/>
  <c r="O973" i="1"/>
  <c r="G973" i="1"/>
  <c r="A973" i="1"/>
  <c r="X972" i="1"/>
  <c r="W972" i="1"/>
  <c r="V972" i="1"/>
  <c r="O972" i="1"/>
  <c r="G972" i="1"/>
  <c r="A972" i="1"/>
  <c r="X971" i="1"/>
  <c r="W971" i="1"/>
  <c r="V971" i="1"/>
  <c r="O971" i="1"/>
  <c r="G971" i="1"/>
  <c r="A971" i="1"/>
  <c r="X970" i="1"/>
  <c r="W970" i="1"/>
  <c r="V970" i="1"/>
  <c r="O970" i="1"/>
  <c r="G970" i="1"/>
  <c r="A970" i="1"/>
  <c r="X969" i="1"/>
  <c r="W969" i="1"/>
  <c r="V969" i="1"/>
  <c r="O969" i="1"/>
  <c r="G969" i="1"/>
  <c r="A969" i="1"/>
  <c r="X968" i="1"/>
  <c r="W968" i="1"/>
  <c r="V968" i="1"/>
  <c r="O968" i="1"/>
  <c r="G968" i="1"/>
  <c r="A968" i="1"/>
  <c r="X967" i="1"/>
  <c r="W967" i="1"/>
  <c r="V967" i="1"/>
  <c r="O967" i="1"/>
  <c r="G967" i="1"/>
  <c r="A967" i="1"/>
  <c r="X966" i="1"/>
  <c r="W966" i="1"/>
  <c r="V966" i="1"/>
  <c r="O966" i="1"/>
  <c r="G966" i="1"/>
  <c r="A966" i="1"/>
  <c r="X965" i="1"/>
  <c r="W965" i="1"/>
  <c r="V965" i="1"/>
  <c r="O965" i="1"/>
  <c r="G965" i="1"/>
  <c r="A965" i="1"/>
  <c r="X964" i="1"/>
  <c r="W964" i="1"/>
  <c r="V964" i="1"/>
  <c r="O964" i="1"/>
  <c r="G964" i="1"/>
  <c r="A964" i="1"/>
  <c r="X963" i="1"/>
  <c r="W963" i="1"/>
  <c r="V963" i="1"/>
  <c r="O963" i="1"/>
  <c r="G963" i="1"/>
  <c r="A963" i="1"/>
  <c r="X962" i="1"/>
  <c r="W962" i="1"/>
  <c r="V962" i="1"/>
  <c r="O962" i="1"/>
  <c r="G962" i="1"/>
  <c r="A962" i="1"/>
  <c r="X961" i="1"/>
  <c r="W961" i="1"/>
  <c r="V961" i="1"/>
  <c r="O961" i="1"/>
  <c r="G961" i="1"/>
  <c r="A961" i="1"/>
  <c r="X960" i="1"/>
  <c r="W960" i="1"/>
  <c r="V960" i="1"/>
  <c r="O960" i="1"/>
  <c r="G960" i="1"/>
  <c r="A960" i="1"/>
  <c r="X959" i="1"/>
  <c r="W959" i="1"/>
  <c r="V959" i="1"/>
  <c r="O959" i="1"/>
  <c r="G959" i="1"/>
  <c r="A959" i="1"/>
  <c r="X958" i="1"/>
  <c r="W958" i="1"/>
  <c r="V958" i="1"/>
  <c r="O958" i="1"/>
  <c r="G958" i="1"/>
  <c r="A958" i="1"/>
  <c r="X957" i="1"/>
  <c r="W957" i="1"/>
  <c r="V957" i="1"/>
  <c r="O957" i="1"/>
  <c r="G957" i="1"/>
  <c r="A957" i="1"/>
  <c r="X956" i="1"/>
  <c r="W956" i="1"/>
  <c r="V956" i="1"/>
  <c r="O956" i="1"/>
  <c r="G956" i="1"/>
  <c r="A956" i="1"/>
  <c r="X955" i="1"/>
  <c r="W955" i="1"/>
  <c r="V955" i="1"/>
  <c r="O955" i="1"/>
  <c r="G955" i="1"/>
  <c r="A955" i="1"/>
  <c r="X954" i="1"/>
  <c r="W954" i="1"/>
  <c r="V954" i="1"/>
  <c r="O954" i="1"/>
  <c r="G954" i="1"/>
  <c r="A954" i="1"/>
  <c r="X953" i="1"/>
  <c r="W953" i="1"/>
  <c r="V953" i="1"/>
  <c r="O953" i="1"/>
  <c r="G953" i="1"/>
  <c r="A953" i="1"/>
  <c r="X952" i="1"/>
  <c r="W952" i="1"/>
  <c r="V952" i="1"/>
  <c r="O952" i="1"/>
  <c r="G952" i="1"/>
  <c r="A952" i="1"/>
  <c r="X951" i="1"/>
  <c r="W951" i="1"/>
  <c r="V951" i="1"/>
  <c r="O951" i="1"/>
  <c r="G951" i="1"/>
  <c r="A951" i="1"/>
  <c r="X950" i="1"/>
  <c r="W950" i="1"/>
  <c r="V950" i="1"/>
  <c r="O950" i="1"/>
  <c r="G950" i="1"/>
  <c r="A950" i="1"/>
  <c r="X949" i="1"/>
  <c r="W949" i="1"/>
  <c r="V949" i="1"/>
  <c r="O949" i="1"/>
  <c r="G949" i="1"/>
  <c r="A949" i="1"/>
  <c r="X948" i="1"/>
  <c r="W948" i="1"/>
  <c r="V948" i="1"/>
  <c r="O948" i="1"/>
  <c r="G948" i="1"/>
  <c r="A948" i="1"/>
  <c r="X947" i="1"/>
  <c r="W947" i="1"/>
  <c r="V947" i="1"/>
  <c r="O947" i="1"/>
  <c r="G947" i="1"/>
  <c r="A947" i="1"/>
  <c r="X946" i="1"/>
  <c r="W946" i="1"/>
  <c r="V946" i="1"/>
  <c r="O946" i="1"/>
  <c r="G946" i="1"/>
  <c r="A946" i="1"/>
  <c r="X945" i="1"/>
  <c r="W945" i="1"/>
  <c r="V945" i="1"/>
  <c r="O945" i="1"/>
  <c r="G945" i="1"/>
  <c r="A945" i="1"/>
  <c r="X944" i="1"/>
  <c r="W944" i="1"/>
  <c r="V944" i="1"/>
  <c r="O944" i="1"/>
  <c r="G944" i="1"/>
  <c r="A944" i="1"/>
  <c r="X943" i="1"/>
  <c r="W943" i="1"/>
  <c r="V943" i="1"/>
  <c r="O943" i="1"/>
  <c r="G943" i="1"/>
  <c r="A943" i="1"/>
  <c r="X942" i="1"/>
  <c r="W942" i="1"/>
  <c r="V942" i="1"/>
  <c r="O942" i="1"/>
  <c r="G942" i="1"/>
  <c r="A942" i="1"/>
  <c r="X941" i="1"/>
  <c r="W941" i="1"/>
  <c r="V941" i="1"/>
  <c r="O941" i="1"/>
  <c r="G941" i="1"/>
  <c r="A941" i="1"/>
  <c r="X940" i="1"/>
  <c r="W940" i="1"/>
  <c r="V940" i="1"/>
  <c r="O940" i="1"/>
  <c r="G940" i="1"/>
  <c r="A940" i="1"/>
  <c r="X939" i="1"/>
  <c r="W939" i="1"/>
  <c r="V939" i="1"/>
  <c r="O939" i="1"/>
  <c r="G939" i="1"/>
  <c r="A939" i="1"/>
  <c r="X938" i="1"/>
  <c r="W938" i="1"/>
  <c r="V938" i="1"/>
  <c r="O938" i="1"/>
  <c r="G938" i="1"/>
  <c r="A938" i="1"/>
  <c r="X937" i="1"/>
  <c r="W937" i="1"/>
  <c r="V937" i="1"/>
  <c r="O937" i="1"/>
  <c r="G937" i="1"/>
  <c r="A937" i="1"/>
  <c r="X936" i="1"/>
  <c r="W936" i="1"/>
  <c r="V936" i="1"/>
  <c r="O936" i="1"/>
  <c r="G936" i="1"/>
  <c r="A936" i="1"/>
  <c r="X935" i="1"/>
  <c r="W935" i="1"/>
  <c r="V935" i="1"/>
  <c r="O935" i="1"/>
  <c r="G935" i="1"/>
  <c r="A935" i="1"/>
  <c r="X934" i="1"/>
  <c r="W934" i="1"/>
  <c r="V934" i="1"/>
  <c r="O934" i="1"/>
  <c r="G934" i="1"/>
  <c r="A934" i="1"/>
  <c r="X933" i="1"/>
  <c r="W933" i="1"/>
  <c r="V933" i="1"/>
  <c r="O933" i="1"/>
  <c r="G933" i="1"/>
  <c r="A933" i="1"/>
  <c r="X932" i="1"/>
  <c r="W932" i="1"/>
  <c r="V932" i="1"/>
  <c r="O932" i="1"/>
  <c r="G932" i="1"/>
  <c r="A932" i="1"/>
  <c r="X931" i="1"/>
  <c r="W931" i="1"/>
  <c r="V931" i="1"/>
  <c r="O931" i="1"/>
  <c r="G931" i="1"/>
  <c r="A931" i="1"/>
  <c r="X930" i="1"/>
  <c r="W930" i="1"/>
  <c r="V930" i="1"/>
  <c r="O930" i="1"/>
  <c r="G930" i="1"/>
  <c r="A930" i="1"/>
  <c r="X929" i="1"/>
  <c r="W929" i="1"/>
  <c r="V929" i="1"/>
  <c r="O929" i="1"/>
  <c r="G929" i="1"/>
  <c r="A929" i="1"/>
  <c r="X928" i="1"/>
  <c r="W928" i="1"/>
  <c r="V928" i="1"/>
  <c r="O928" i="1"/>
  <c r="G928" i="1"/>
  <c r="A928" i="1"/>
  <c r="X927" i="1"/>
  <c r="W927" i="1"/>
  <c r="V927" i="1"/>
  <c r="O927" i="1"/>
  <c r="G927" i="1"/>
  <c r="A927" i="1"/>
  <c r="X926" i="1"/>
  <c r="W926" i="1"/>
  <c r="V926" i="1"/>
  <c r="O926" i="1"/>
  <c r="G926" i="1"/>
  <c r="A926" i="1"/>
  <c r="X925" i="1"/>
  <c r="W925" i="1"/>
  <c r="V925" i="1"/>
  <c r="O925" i="1"/>
  <c r="G925" i="1"/>
  <c r="A925" i="1"/>
  <c r="X924" i="1"/>
  <c r="W924" i="1"/>
  <c r="V924" i="1"/>
  <c r="O924" i="1"/>
  <c r="G924" i="1"/>
  <c r="A924" i="1"/>
  <c r="X923" i="1"/>
  <c r="W923" i="1"/>
  <c r="V923" i="1"/>
  <c r="O923" i="1"/>
  <c r="G923" i="1"/>
  <c r="A923" i="1"/>
  <c r="X922" i="1"/>
  <c r="W922" i="1"/>
  <c r="V922" i="1"/>
  <c r="O922" i="1"/>
  <c r="G922" i="1"/>
  <c r="A922" i="1"/>
  <c r="X921" i="1"/>
  <c r="W921" i="1"/>
  <c r="V921" i="1"/>
  <c r="O921" i="1"/>
  <c r="G921" i="1"/>
  <c r="A921" i="1"/>
  <c r="X920" i="1"/>
  <c r="W920" i="1"/>
  <c r="V920" i="1"/>
  <c r="O920" i="1"/>
  <c r="G920" i="1"/>
  <c r="A920" i="1"/>
  <c r="X919" i="1"/>
  <c r="W919" i="1"/>
  <c r="V919" i="1"/>
  <c r="O919" i="1"/>
  <c r="G919" i="1"/>
  <c r="A919" i="1"/>
  <c r="X918" i="1"/>
  <c r="W918" i="1"/>
  <c r="V918" i="1"/>
  <c r="O918" i="1"/>
  <c r="G918" i="1"/>
  <c r="A918" i="1"/>
  <c r="X917" i="1"/>
  <c r="W917" i="1"/>
  <c r="V917" i="1"/>
  <c r="O917" i="1"/>
  <c r="G917" i="1"/>
  <c r="A917" i="1"/>
  <c r="X916" i="1"/>
  <c r="W916" i="1"/>
  <c r="V916" i="1"/>
  <c r="O916" i="1"/>
  <c r="G916" i="1"/>
  <c r="A916" i="1"/>
  <c r="X915" i="1"/>
  <c r="W915" i="1"/>
  <c r="V915" i="1"/>
  <c r="O915" i="1"/>
  <c r="G915" i="1"/>
  <c r="A915" i="1"/>
  <c r="X914" i="1"/>
  <c r="W914" i="1"/>
  <c r="V914" i="1"/>
  <c r="O914" i="1"/>
  <c r="G914" i="1"/>
  <c r="A914" i="1"/>
  <c r="X913" i="1"/>
  <c r="W913" i="1"/>
  <c r="V913" i="1"/>
  <c r="O913" i="1"/>
  <c r="G913" i="1"/>
  <c r="A913" i="1"/>
  <c r="X912" i="1"/>
  <c r="W912" i="1"/>
  <c r="V912" i="1"/>
  <c r="O912" i="1"/>
  <c r="G912" i="1"/>
  <c r="A912" i="1"/>
  <c r="X911" i="1"/>
  <c r="W911" i="1"/>
  <c r="V911" i="1"/>
  <c r="O911" i="1"/>
  <c r="G911" i="1"/>
  <c r="A911" i="1"/>
  <c r="X910" i="1"/>
  <c r="W910" i="1"/>
  <c r="V910" i="1"/>
  <c r="O910" i="1"/>
  <c r="G910" i="1"/>
  <c r="A910" i="1"/>
  <c r="X909" i="1"/>
  <c r="W909" i="1"/>
  <c r="V909" i="1"/>
  <c r="O909" i="1"/>
  <c r="G909" i="1"/>
  <c r="A909" i="1"/>
  <c r="X908" i="1"/>
  <c r="W908" i="1"/>
  <c r="V908" i="1"/>
  <c r="O908" i="1"/>
  <c r="G908" i="1"/>
  <c r="A908" i="1"/>
  <c r="X907" i="1"/>
  <c r="W907" i="1"/>
  <c r="V907" i="1"/>
  <c r="O907" i="1"/>
  <c r="G907" i="1"/>
  <c r="A907" i="1"/>
  <c r="X906" i="1"/>
  <c r="W906" i="1"/>
  <c r="V906" i="1"/>
  <c r="O906" i="1"/>
  <c r="G906" i="1"/>
  <c r="A906" i="1"/>
  <c r="X905" i="1"/>
  <c r="W905" i="1"/>
  <c r="V905" i="1"/>
  <c r="O905" i="1"/>
  <c r="G905" i="1"/>
  <c r="A905" i="1"/>
  <c r="X904" i="1"/>
  <c r="W904" i="1"/>
  <c r="V904" i="1"/>
  <c r="O904" i="1"/>
  <c r="G904" i="1"/>
  <c r="A904" i="1"/>
  <c r="X903" i="1"/>
  <c r="W903" i="1"/>
  <c r="V903" i="1"/>
  <c r="O903" i="1"/>
  <c r="G903" i="1"/>
  <c r="A903" i="1"/>
  <c r="X902" i="1"/>
  <c r="W902" i="1"/>
  <c r="V902" i="1"/>
  <c r="O902" i="1"/>
  <c r="G902" i="1"/>
  <c r="A902" i="1"/>
  <c r="X901" i="1"/>
  <c r="W901" i="1"/>
  <c r="V901" i="1"/>
  <c r="O901" i="1"/>
  <c r="G901" i="1"/>
  <c r="A901" i="1"/>
  <c r="X900" i="1"/>
  <c r="W900" i="1"/>
  <c r="V900" i="1"/>
  <c r="O900" i="1"/>
  <c r="G900" i="1"/>
  <c r="A900" i="1"/>
  <c r="X899" i="1"/>
  <c r="W899" i="1"/>
  <c r="V899" i="1"/>
  <c r="O899" i="1"/>
  <c r="G899" i="1"/>
  <c r="A899" i="1"/>
  <c r="X898" i="1"/>
  <c r="W898" i="1"/>
  <c r="V898" i="1"/>
  <c r="O898" i="1"/>
  <c r="G898" i="1"/>
  <c r="A898" i="1"/>
  <c r="X897" i="1"/>
  <c r="W897" i="1"/>
  <c r="V897" i="1"/>
  <c r="O897" i="1"/>
  <c r="G897" i="1"/>
  <c r="A897" i="1"/>
  <c r="X896" i="1"/>
  <c r="W896" i="1"/>
  <c r="V896" i="1"/>
  <c r="O896" i="1"/>
  <c r="G896" i="1"/>
  <c r="A896" i="1"/>
  <c r="X895" i="1"/>
  <c r="W895" i="1"/>
  <c r="V895" i="1"/>
  <c r="O895" i="1"/>
  <c r="G895" i="1"/>
  <c r="A895" i="1"/>
  <c r="X894" i="1"/>
  <c r="W894" i="1"/>
  <c r="V894" i="1"/>
  <c r="O894" i="1"/>
  <c r="G894" i="1"/>
  <c r="A894" i="1"/>
  <c r="X893" i="1"/>
  <c r="W893" i="1"/>
  <c r="V893" i="1"/>
  <c r="O893" i="1"/>
  <c r="G893" i="1"/>
  <c r="A893" i="1"/>
  <c r="X892" i="1"/>
  <c r="W892" i="1"/>
  <c r="V892" i="1"/>
  <c r="O892" i="1"/>
  <c r="G892" i="1"/>
  <c r="A892" i="1"/>
  <c r="X891" i="1"/>
  <c r="W891" i="1"/>
  <c r="V891" i="1"/>
  <c r="O891" i="1"/>
  <c r="G891" i="1"/>
  <c r="A891" i="1"/>
  <c r="X890" i="1"/>
  <c r="W890" i="1"/>
  <c r="V890" i="1"/>
  <c r="O890" i="1"/>
  <c r="G890" i="1"/>
  <c r="A890" i="1"/>
  <c r="X889" i="1"/>
  <c r="W889" i="1"/>
  <c r="V889" i="1"/>
  <c r="O889" i="1"/>
  <c r="G889" i="1"/>
  <c r="A889" i="1"/>
  <c r="X888" i="1"/>
  <c r="W888" i="1"/>
  <c r="V888" i="1"/>
  <c r="O888" i="1"/>
  <c r="G888" i="1"/>
  <c r="A888" i="1"/>
  <c r="X887" i="1"/>
  <c r="W887" i="1"/>
  <c r="V887" i="1"/>
  <c r="O887" i="1"/>
  <c r="G887" i="1"/>
  <c r="A887" i="1"/>
  <c r="X886" i="1"/>
  <c r="W886" i="1"/>
  <c r="V886" i="1"/>
  <c r="O886" i="1"/>
  <c r="G886" i="1"/>
  <c r="A886" i="1"/>
  <c r="X885" i="1"/>
  <c r="W885" i="1"/>
  <c r="V885" i="1"/>
  <c r="O885" i="1"/>
  <c r="G885" i="1"/>
  <c r="A885" i="1"/>
  <c r="X884" i="1"/>
  <c r="W884" i="1"/>
  <c r="V884" i="1"/>
  <c r="O884" i="1"/>
  <c r="G884" i="1"/>
  <c r="A884" i="1"/>
  <c r="X883" i="1"/>
  <c r="W883" i="1"/>
  <c r="V883" i="1"/>
  <c r="O883" i="1"/>
  <c r="G883" i="1"/>
  <c r="A883" i="1"/>
  <c r="X882" i="1"/>
  <c r="W882" i="1"/>
  <c r="V882" i="1"/>
  <c r="O882" i="1"/>
  <c r="G882" i="1"/>
  <c r="A882" i="1"/>
  <c r="X881" i="1"/>
  <c r="W881" i="1"/>
  <c r="V881" i="1"/>
  <c r="O881" i="1"/>
  <c r="G881" i="1"/>
  <c r="A881" i="1"/>
  <c r="X880" i="1"/>
  <c r="W880" i="1"/>
  <c r="V880" i="1"/>
  <c r="O880" i="1"/>
  <c r="G880" i="1"/>
  <c r="A880" i="1"/>
  <c r="X879" i="1"/>
  <c r="W879" i="1"/>
  <c r="V879" i="1"/>
  <c r="O879" i="1"/>
  <c r="G879" i="1"/>
  <c r="A879" i="1"/>
  <c r="X878" i="1"/>
  <c r="W878" i="1"/>
  <c r="V878" i="1"/>
  <c r="O878" i="1"/>
  <c r="G878" i="1"/>
  <c r="A878" i="1"/>
  <c r="X877" i="1"/>
  <c r="W877" i="1"/>
  <c r="V877" i="1"/>
  <c r="O877" i="1"/>
  <c r="G877" i="1"/>
  <c r="A877" i="1"/>
  <c r="X876" i="1"/>
  <c r="W876" i="1"/>
  <c r="V876" i="1"/>
  <c r="O876" i="1"/>
  <c r="G876" i="1"/>
  <c r="A876" i="1"/>
  <c r="X875" i="1"/>
  <c r="W875" i="1"/>
  <c r="V875" i="1"/>
  <c r="O875" i="1"/>
  <c r="G875" i="1"/>
  <c r="A875" i="1"/>
  <c r="X874" i="1"/>
  <c r="W874" i="1"/>
  <c r="V874" i="1"/>
  <c r="O874" i="1"/>
  <c r="G874" i="1"/>
  <c r="A874" i="1"/>
  <c r="X873" i="1"/>
  <c r="W873" i="1"/>
  <c r="V873" i="1"/>
  <c r="O873" i="1"/>
  <c r="G873" i="1"/>
  <c r="A873" i="1"/>
  <c r="X872" i="1"/>
  <c r="W872" i="1"/>
  <c r="V872" i="1"/>
  <c r="O872" i="1"/>
  <c r="G872" i="1"/>
  <c r="A872" i="1"/>
  <c r="X871" i="1"/>
  <c r="W871" i="1"/>
  <c r="V871" i="1"/>
  <c r="O871" i="1"/>
  <c r="G871" i="1"/>
  <c r="A871" i="1"/>
  <c r="X870" i="1"/>
  <c r="W870" i="1"/>
  <c r="V870" i="1"/>
  <c r="O870" i="1"/>
  <c r="G870" i="1"/>
  <c r="A870" i="1"/>
  <c r="X869" i="1"/>
  <c r="W869" i="1"/>
  <c r="V869" i="1"/>
  <c r="O869" i="1"/>
  <c r="G869" i="1"/>
  <c r="A869" i="1"/>
  <c r="X868" i="1"/>
  <c r="W868" i="1"/>
  <c r="V868" i="1"/>
  <c r="O868" i="1"/>
  <c r="G868" i="1"/>
  <c r="A868" i="1"/>
  <c r="X867" i="1"/>
  <c r="W867" i="1"/>
  <c r="V867" i="1"/>
  <c r="O867" i="1"/>
  <c r="G867" i="1"/>
  <c r="A867" i="1"/>
  <c r="X866" i="1"/>
  <c r="W866" i="1"/>
  <c r="V866" i="1"/>
  <c r="O866" i="1"/>
  <c r="G866" i="1"/>
  <c r="A866" i="1"/>
  <c r="X865" i="1"/>
  <c r="W865" i="1"/>
  <c r="V865" i="1"/>
  <c r="O865" i="1"/>
  <c r="G865" i="1"/>
  <c r="A865" i="1"/>
  <c r="X864" i="1"/>
  <c r="W864" i="1"/>
  <c r="V864" i="1"/>
  <c r="O864" i="1"/>
  <c r="G864" i="1"/>
  <c r="A864" i="1"/>
  <c r="X863" i="1"/>
  <c r="W863" i="1"/>
  <c r="V863" i="1"/>
  <c r="O863" i="1"/>
  <c r="G863" i="1"/>
  <c r="A863" i="1"/>
  <c r="X862" i="1"/>
  <c r="W862" i="1"/>
  <c r="V862" i="1"/>
  <c r="O862" i="1"/>
  <c r="G862" i="1"/>
  <c r="A862" i="1"/>
  <c r="X861" i="1"/>
  <c r="W861" i="1"/>
  <c r="V861" i="1"/>
  <c r="O861" i="1"/>
  <c r="G861" i="1"/>
  <c r="A861" i="1"/>
  <c r="X860" i="1"/>
  <c r="W860" i="1"/>
  <c r="V860" i="1"/>
  <c r="O860" i="1"/>
  <c r="G860" i="1"/>
  <c r="A860" i="1"/>
  <c r="X859" i="1"/>
  <c r="W859" i="1"/>
  <c r="V859" i="1"/>
  <c r="O859" i="1"/>
  <c r="G859" i="1"/>
  <c r="A859" i="1"/>
  <c r="X858" i="1"/>
  <c r="W858" i="1"/>
  <c r="V858" i="1"/>
  <c r="O858" i="1"/>
  <c r="G858" i="1"/>
  <c r="A858" i="1"/>
  <c r="X857" i="1"/>
  <c r="W857" i="1"/>
  <c r="V857" i="1"/>
  <c r="O857" i="1"/>
  <c r="G857" i="1"/>
  <c r="A857" i="1"/>
  <c r="X856" i="1"/>
  <c r="W856" i="1"/>
  <c r="V856" i="1"/>
  <c r="O856" i="1"/>
  <c r="G856" i="1"/>
  <c r="A856" i="1"/>
  <c r="X855" i="1"/>
  <c r="W855" i="1"/>
  <c r="V855" i="1"/>
  <c r="O855" i="1"/>
  <c r="G855" i="1"/>
  <c r="A855" i="1"/>
  <c r="X854" i="1"/>
  <c r="W854" i="1"/>
  <c r="V854" i="1"/>
  <c r="O854" i="1"/>
  <c r="G854" i="1"/>
  <c r="A854" i="1"/>
  <c r="X853" i="1"/>
  <c r="W853" i="1"/>
  <c r="V853" i="1"/>
  <c r="O853" i="1"/>
  <c r="G853" i="1"/>
  <c r="A853" i="1"/>
  <c r="X852" i="1"/>
  <c r="W852" i="1"/>
  <c r="V852" i="1"/>
  <c r="O852" i="1"/>
  <c r="G852" i="1"/>
  <c r="A852" i="1"/>
  <c r="X851" i="1"/>
  <c r="W851" i="1"/>
  <c r="V851" i="1"/>
  <c r="O851" i="1"/>
  <c r="G851" i="1"/>
  <c r="A851" i="1"/>
  <c r="X850" i="1"/>
  <c r="W850" i="1"/>
  <c r="V850" i="1"/>
  <c r="O850" i="1"/>
  <c r="G850" i="1"/>
  <c r="A850" i="1"/>
  <c r="X849" i="1"/>
  <c r="W849" i="1"/>
  <c r="V849" i="1"/>
  <c r="O849" i="1"/>
  <c r="G849" i="1"/>
  <c r="A849" i="1"/>
  <c r="X848" i="1"/>
  <c r="W848" i="1"/>
  <c r="V848" i="1"/>
  <c r="O848" i="1"/>
  <c r="G848" i="1"/>
  <c r="A848" i="1"/>
  <c r="X847" i="1"/>
  <c r="W847" i="1"/>
  <c r="V847" i="1"/>
  <c r="O847" i="1"/>
  <c r="G847" i="1"/>
  <c r="A847" i="1"/>
  <c r="X846" i="1"/>
  <c r="W846" i="1"/>
  <c r="V846" i="1"/>
  <c r="O846" i="1"/>
  <c r="G846" i="1"/>
  <c r="A846" i="1"/>
  <c r="X845" i="1"/>
  <c r="W845" i="1"/>
  <c r="V845" i="1"/>
  <c r="O845" i="1"/>
  <c r="G845" i="1"/>
  <c r="A845" i="1"/>
  <c r="X844" i="1"/>
  <c r="W844" i="1"/>
  <c r="V844" i="1"/>
  <c r="O844" i="1"/>
  <c r="G844" i="1"/>
  <c r="A844" i="1"/>
  <c r="X843" i="1"/>
  <c r="W843" i="1"/>
  <c r="V843" i="1"/>
  <c r="O843" i="1"/>
  <c r="G843" i="1"/>
  <c r="A843" i="1"/>
  <c r="X842" i="1"/>
  <c r="W842" i="1"/>
  <c r="V842" i="1"/>
  <c r="O842" i="1"/>
  <c r="G842" i="1"/>
  <c r="A842" i="1"/>
  <c r="X841" i="1"/>
  <c r="W841" i="1"/>
  <c r="V841" i="1"/>
  <c r="O841" i="1"/>
  <c r="G841" i="1"/>
  <c r="A841" i="1"/>
  <c r="X840" i="1"/>
  <c r="W840" i="1"/>
  <c r="V840" i="1"/>
  <c r="O840" i="1"/>
  <c r="G840" i="1"/>
  <c r="A840" i="1"/>
  <c r="X839" i="1"/>
  <c r="W839" i="1"/>
  <c r="V839" i="1"/>
  <c r="O839" i="1"/>
  <c r="G839" i="1"/>
  <c r="A839" i="1"/>
  <c r="X838" i="1"/>
  <c r="W838" i="1"/>
  <c r="V838" i="1"/>
  <c r="O838" i="1"/>
  <c r="G838" i="1"/>
  <c r="A838" i="1"/>
  <c r="X837" i="1"/>
  <c r="W837" i="1"/>
  <c r="V837" i="1"/>
  <c r="O837" i="1"/>
  <c r="G837" i="1"/>
  <c r="A837" i="1"/>
  <c r="X836" i="1"/>
  <c r="W836" i="1"/>
  <c r="V836" i="1"/>
  <c r="O836" i="1"/>
  <c r="G836" i="1"/>
  <c r="A836" i="1"/>
  <c r="X835" i="1"/>
  <c r="W835" i="1"/>
  <c r="V835" i="1"/>
  <c r="O835" i="1"/>
  <c r="G835" i="1"/>
  <c r="A835" i="1"/>
  <c r="X834" i="1"/>
  <c r="W834" i="1"/>
  <c r="V834" i="1"/>
  <c r="O834" i="1"/>
  <c r="G834" i="1"/>
  <c r="A834" i="1"/>
  <c r="X833" i="1"/>
  <c r="W833" i="1"/>
  <c r="V833" i="1"/>
  <c r="O833" i="1"/>
  <c r="G833" i="1"/>
  <c r="A833" i="1"/>
  <c r="X832" i="1"/>
  <c r="W832" i="1"/>
  <c r="V832" i="1"/>
  <c r="O832" i="1"/>
  <c r="G832" i="1"/>
  <c r="A832" i="1"/>
  <c r="X831" i="1"/>
  <c r="W831" i="1"/>
  <c r="V831" i="1"/>
  <c r="O831" i="1"/>
  <c r="G831" i="1"/>
  <c r="A831" i="1"/>
  <c r="X830" i="1"/>
  <c r="W830" i="1"/>
  <c r="V830" i="1"/>
  <c r="O830" i="1"/>
  <c r="G830" i="1"/>
  <c r="A830" i="1"/>
  <c r="X829" i="1"/>
  <c r="W829" i="1"/>
  <c r="V829" i="1"/>
  <c r="O829" i="1"/>
  <c r="G829" i="1"/>
  <c r="A829" i="1"/>
  <c r="X828" i="1"/>
  <c r="W828" i="1"/>
  <c r="V828" i="1"/>
  <c r="O828" i="1"/>
  <c r="G828" i="1"/>
  <c r="A828" i="1"/>
  <c r="X827" i="1"/>
  <c r="W827" i="1"/>
  <c r="V827" i="1"/>
  <c r="O827" i="1"/>
  <c r="G827" i="1"/>
  <c r="A827" i="1"/>
  <c r="X826" i="1"/>
  <c r="W826" i="1"/>
  <c r="V826" i="1"/>
  <c r="O826" i="1"/>
  <c r="G826" i="1"/>
  <c r="A826" i="1"/>
  <c r="X825" i="1"/>
  <c r="W825" i="1"/>
  <c r="V825" i="1"/>
  <c r="O825" i="1"/>
  <c r="G825" i="1"/>
  <c r="A825" i="1"/>
  <c r="X824" i="1"/>
  <c r="W824" i="1"/>
  <c r="V824" i="1"/>
  <c r="O824" i="1"/>
  <c r="G824" i="1"/>
  <c r="A824" i="1"/>
  <c r="X823" i="1"/>
  <c r="W823" i="1"/>
  <c r="V823" i="1"/>
  <c r="O823" i="1"/>
  <c r="G823" i="1"/>
  <c r="A823" i="1"/>
  <c r="X822" i="1"/>
  <c r="W822" i="1"/>
  <c r="V822" i="1"/>
  <c r="O822" i="1"/>
  <c r="G822" i="1"/>
  <c r="A822" i="1"/>
  <c r="X821" i="1"/>
  <c r="W821" i="1"/>
  <c r="V821" i="1"/>
  <c r="O821" i="1"/>
  <c r="G821" i="1"/>
  <c r="A821" i="1"/>
  <c r="X820" i="1"/>
  <c r="W820" i="1"/>
  <c r="V820" i="1"/>
  <c r="O820" i="1"/>
  <c r="G820" i="1"/>
  <c r="A820" i="1"/>
  <c r="X819" i="1"/>
  <c r="W819" i="1"/>
  <c r="V819" i="1"/>
  <c r="O819" i="1"/>
  <c r="G819" i="1"/>
  <c r="A819" i="1"/>
  <c r="X818" i="1"/>
  <c r="W818" i="1"/>
  <c r="V818" i="1"/>
  <c r="O818" i="1"/>
  <c r="G818" i="1"/>
  <c r="A818" i="1"/>
  <c r="X817" i="1"/>
  <c r="W817" i="1"/>
  <c r="V817" i="1"/>
  <c r="O817" i="1"/>
  <c r="G817" i="1"/>
  <c r="A817" i="1"/>
  <c r="X816" i="1"/>
  <c r="W816" i="1"/>
  <c r="V816" i="1"/>
  <c r="O816" i="1"/>
  <c r="G816" i="1"/>
  <c r="A816" i="1"/>
  <c r="X815" i="1"/>
  <c r="W815" i="1"/>
  <c r="V815" i="1"/>
  <c r="O815" i="1"/>
  <c r="G815" i="1"/>
  <c r="A815" i="1"/>
  <c r="X814" i="1"/>
  <c r="W814" i="1"/>
  <c r="V814" i="1"/>
  <c r="O814" i="1"/>
  <c r="G814" i="1"/>
  <c r="A814" i="1"/>
  <c r="X813" i="1"/>
  <c r="W813" i="1"/>
  <c r="V813" i="1"/>
  <c r="O813" i="1"/>
  <c r="G813" i="1"/>
  <c r="A813" i="1"/>
  <c r="X812" i="1"/>
  <c r="W812" i="1"/>
  <c r="V812" i="1"/>
  <c r="O812" i="1"/>
  <c r="G812" i="1"/>
  <c r="A812" i="1"/>
  <c r="X811" i="1"/>
  <c r="W811" i="1"/>
  <c r="V811" i="1"/>
  <c r="O811" i="1"/>
  <c r="G811" i="1"/>
  <c r="A811" i="1"/>
  <c r="X810" i="1"/>
  <c r="W810" i="1"/>
  <c r="V810" i="1"/>
  <c r="O810" i="1"/>
  <c r="G810" i="1"/>
  <c r="A810" i="1"/>
  <c r="X809" i="1"/>
  <c r="W809" i="1"/>
  <c r="V809" i="1"/>
  <c r="O809" i="1"/>
  <c r="G809" i="1"/>
  <c r="A809" i="1"/>
  <c r="X808" i="1"/>
  <c r="W808" i="1"/>
  <c r="V808" i="1"/>
  <c r="O808" i="1"/>
  <c r="G808" i="1"/>
  <c r="A808" i="1"/>
  <c r="X807" i="1"/>
  <c r="W807" i="1"/>
  <c r="V807" i="1"/>
  <c r="O807" i="1"/>
  <c r="G807" i="1"/>
  <c r="A807" i="1"/>
  <c r="X806" i="1"/>
  <c r="W806" i="1"/>
  <c r="V806" i="1"/>
  <c r="O806" i="1"/>
  <c r="G806" i="1"/>
  <c r="A806" i="1"/>
  <c r="X805" i="1"/>
  <c r="W805" i="1"/>
  <c r="V805" i="1"/>
  <c r="O805" i="1"/>
  <c r="G805" i="1"/>
  <c r="A805" i="1"/>
  <c r="X804" i="1"/>
  <c r="W804" i="1"/>
  <c r="V804" i="1"/>
  <c r="O804" i="1"/>
  <c r="G804" i="1"/>
  <c r="A804" i="1"/>
  <c r="X803" i="1"/>
  <c r="W803" i="1"/>
  <c r="V803" i="1"/>
  <c r="O803" i="1"/>
  <c r="G803" i="1"/>
  <c r="A803" i="1"/>
  <c r="X802" i="1"/>
  <c r="W802" i="1"/>
  <c r="V802" i="1"/>
  <c r="O802" i="1"/>
  <c r="G802" i="1"/>
  <c r="A802" i="1"/>
  <c r="X801" i="1"/>
  <c r="W801" i="1"/>
  <c r="V801" i="1"/>
  <c r="O801" i="1"/>
  <c r="G801" i="1"/>
  <c r="A801" i="1"/>
  <c r="X800" i="1"/>
  <c r="W800" i="1"/>
  <c r="V800" i="1"/>
  <c r="O800" i="1"/>
  <c r="G800" i="1"/>
  <c r="A800" i="1"/>
  <c r="X799" i="1"/>
  <c r="W799" i="1"/>
  <c r="V799" i="1"/>
  <c r="O799" i="1"/>
  <c r="G799" i="1"/>
  <c r="A799" i="1"/>
  <c r="X798" i="1"/>
  <c r="W798" i="1"/>
  <c r="V798" i="1"/>
  <c r="O798" i="1"/>
  <c r="G798" i="1"/>
  <c r="A798" i="1"/>
  <c r="X797" i="1"/>
  <c r="W797" i="1"/>
  <c r="V797" i="1"/>
  <c r="O797" i="1"/>
  <c r="G797" i="1"/>
  <c r="A797" i="1"/>
  <c r="X796" i="1"/>
  <c r="W796" i="1"/>
  <c r="V796" i="1"/>
  <c r="O796" i="1"/>
  <c r="G796" i="1"/>
  <c r="A796" i="1"/>
  <c r="X795" i="1"/>
  <c r="W795" i="1"/>
  <c r="V795" i="1"/>
  <c r="O795" i="1"/>
  <c r="G795" i="1"/>
  <c r="A795" i="1"/>
  <c r="X794" i="1"/>
  <c r="W794" i="1"/>
  <c r="V794" i="1"/>
  <c r="O794" i="1"/>
  <c r="G794" i="1"/>
  <c r="A794" i="1"/>
  <c r="X793" i="1"/>
  <c r="W793" i="1"/>
  <c r="V793" i="1"/>
  <c r="O793" i="1"/>
  <c r="G793" i="1"/>
  <c r="A793" i="1"/>
  <c r="X792" i="1"/>
  <c r="W792" i="1"/>
  <c r="V792" i="1"/>
  <c r="O792" i="1"/>
  <c r="G792" i="1"/>
  <c r="A792" i="1"/>
  <c r="X791" i="1"/>
  <c r="W791" i="1"/>
  <c r="V791" i="1"/>
  <c r="O791" i="1"/>
  <c r="G791" i="1"/>
  <c r="A791" i="1"/>
  <c r="X790" i="1"/>
  <c r="W790" i="1"/>
  <c r="V790" i="1"/>
  <c r="O790" i="1"/>
  <c r="G790" i="1"/>
  <c r="A790" i="1"/>
  <c r="X789" i="1"/>
  <c r="W789" i="1"/>
  <c r="V789" i="1"/>
  <c r="O789" i="1"/>
  <c r="G789" i="1"/>
  <c r="A789" i="1"/>
  <c r="X788" i="1"/>
  <c r="W788" i="1"/>
  <c r="V788" i="1"/>
  <c r="O788" i="1"/>
  <c r="G788" i="1"/>
  <c r="A788" i="1"/>
  <c r="X787" i="1"/>
  <c r="W787" i="1"/>
  <c r="V787" i="1"/>
  <c r="O787" i="1"/>
  <c r="G787" i="1"/>
  <c r="A787" i="1"/>
  <c r="X786" i="1"/>
  <c r="W786" i="1"/>
  <c r="V786" i="1"/>
  <c r="O786" i="1"/>
  <c r="G786" i="1"/>
  <c r="A786" i="1"/>
  <c r="X785" i="1"/>
  <c r="W785" i="1"/>
  <c r="V785" i="1"/>
  <c r="O785" i="1"/>
  <c r="G785" i="1"/>
  <c r="A785" i="1"/>
  <c r="X784" i="1"/>
  <c r="W784" i="1"/>
  <c r="V784" i="1"/>
  <c r="O784" i="1"/>
  <c r="G784" i="1"/>
  <c r="A784" i="1"/>
  <c r="X783" i="1"/>
  <c r="W783" i="1"/>
  <c r="V783" i="1"/>
  <c r="O783" i="1"/>
  <c r="G783" i="1"/>
  <c r="A783" i="1"/>
  <c r="X782" i="1"/>
  <c r="W782" i="1"/>
  <c r="V782" i="1"/>
  <c r="O782" i="1"/>
  <c r="G782" i="1"/>
  <c r="A782" i="1"/>
  <c r="X781" i="1"/>
  <c r="W781" i="1"/>
  <c r="V781" i="1"/>
  <c r="O781" i="1"/>
  <c r="G781" i="1"/>
  <c r="A781" i="1"/>
  <c r="X780" i="1"/>
  <c r="W780" i="1"/>
  <c r="V780" i="1"/>
  <c r="O780" i="1"/>
  <c r="G780" i="1"/>
  <c r="A780" i="1"/>
  <c r="X779" i="1"/>
  <c r="W779" i="1"/>
  <c r="V779" i="1"/>
  <c r="O779" i="1"/>
  <c r="G779" i="1"/>
  <c r="A779" i="1"/>
  <c r="X778" i="1"/>
  <c r="W778" i="1"/>
  <c r="V778" i="1"/>
  <c r="O778" i="1"/>
  <c r="G778" i="1"/>
  <c r="A778" i="1"/>
  <c r="X777" i="1"/>
  <c r="W777" i="1"/>
  <c r="V777" i="1"/>
  <c r="O777" i="1"/>
  <c r="G777" i="1"/>
  <c r="A777" i="1"/>
  <c r="X776" i="1"/>
  <c r="W776" i="1"/>
  <c r="V776" i="1"/>
  <c r="O776" i="1"/>
  <c r="G776" i="1"/>
  <c r="A776" i="1"/>
  <c r="X775" i="1"/>
  <c r="W775" i="1"/>
  <c r="V775" i="1"/>
  <c r="O775" i="1"/>
  <c r="G775" i="1"/>
  <c r="A775" i="1"/>
  <c r="X774" i="1"/>
  <c r="W774" i="1"/>
  <c r="V774" i="1"/>
  <c r="O774" i="1"/>
  <c r="G774" i="1"/>
  <c r="A774" i="1"/>
  <c r="X773" i="1"/>
  <c r="W773" i="1"/>
  <c r="V773" i="1"/>
  <c r="O773" i="1"/>
  <c r="G773" i="1"/>
  <c r="A773" i="1"/>
  <c r="X772" i="1"/>
  <c r="W772" i="1"/>
  <c r="V772" i="1"/>
  <c r="O772" i="1"/>
  <c r="G772" i="1"/>
  <c r="A772" i="1"/>
  <c r="X771" i="1"/>
  <c r="W771" i="1"/>
  <c r="V771" i="1"/>
  <c r="O771" i="1"/>
  <c r="G771" i="1"/>
  <c r="A771" i="1"/>
  <c r="X770" i="1"/>
  <c r="W770" i="1"/>
  <c r="V770" i="1"/>
  <c r="O770" i="1"/>
  <c r="G770" i="1"/>
  <c r="A770" i="1"/>
  <c r="X769" i="1"/>
  <c r="W769" i="1"/>
  <c r="V769" i="1"/>
  <c r="O769" i="1"/>
  <c r="G769" i="1"/>
  <c r="A769" i="1"/>
  <c r="X768" i="1"/>
  <c r="W768" i="1"/>
  <c r="V768" i="1"/>
  <c r="O768" i="1"/>
  <c r="G768" i="1"/>
  <c r="A768" i="1"/>
  <c r="X767" i="1"/>
  <c r="W767" i="1"/>
  <c r="V767" i="1"/>
  <c r="O767" i="1"/>
  <c r="G767" i="1"/>
  <c r="A767" i="1"/>
  <c r="X766" i="1"/>
  <c r="W766" i="1"/>
  <c r="V766" i="1"/>
  <c r="O766" i="1"/>
  <c r="G766" i="1"/>
  <c r="A766" i="1"/>
  <c r="X765" i="1"/>
  <c r="W765" i="1"/>
  <c r="V765" i="1"/>
  <c r="O765" i="1"/>
  <c r="G765" i="1"/>
  <c r="A765" i="1"/>
  <c r="X764" i="1"/>
  <c r="W764" i="1"/>
  <c r="V764" i="1"/>
  <c r="O764" i="1"/>
  <c r="G764" i="1"/>
  <c r="A764" i="1"/>
  <c r="X763" i="1"/>
  <c r="W763" i="1"/>
  <c r="V763" i="1"/>
  <c r="O763" i="1"/>
  <c r="G763" i="1"/>
  <c r="A763" i="1"/>
  <c r="X762" i="1"/>
  <c r="W762" i="1"/>
  <c r="V762" i="1"/>
  <c r="O762" i="1"/>
  <c r="G762" i="1"/>
  <c r="A762" i="1"/>
  <c r="X761" i="1"/>
  <c r="W761" i="1"/>
  <c r="V761" i="1"/>
  <c r="O761" i="1"/>
  <c r="G761" i="1"/>
  <c r="A761" i="1"/>
  <c r="X760" i="1"/>
  <c r="W760" i="1"/>
  <c r="V760" i="1"/>
  <c r="O760" i="1"/>
  <c r="G760" i="1"/>
  <c r="A760" i="1"/>
  <c r="X759" i="1"/>
  <c r="W759" i="1"/>
  <c r="V759" i="1"/>
  <c r="O759" i="1"/>
  <c r="G759" i="1"/>
  <c r="A759" i="1"/>
  <c r="X758" i="1"/>
  <c r="W758" i="1"/>
  <c r="V758" i="1"/>
  <c r="O758" i="1"/>
  <c r="G758" i="1"/>
  <c r="A758" i="1"/>
  <c r="X757" i="1"/>
  <c r="W757" i="1"/>
  <c r="V757" i="1"/>
  <c r="O757" i="1"/>
  <c r="G757" i="1"/>
  <c r="A757" i="1"/>
  <c r="X756" i="1"/>
  <c r="W756" i="1"/>
  <c r="V756" i="1"/>
  <c r="O756" i="1"/>
  <c r="G756" i="1"/>
  <c r="A756" i="1"/>
  <c r="X755" i="1"/>
  <c r="W755" i="1"/>
  <c r="V755" i="1"/>
  <c r="O755" i="1"/>
  <c r="G755" i="1"/>
  <c r="A755" i="1"/>
  <c r="X754" i="1"/>
  <c r="W754" i="1"/>
  <c r="V754" i="1"/>
  <c r="O754" i="1"/>
  <c r="G754" i="1"/>
  <c r="A754" i="1"/>
  <c r="X753" i="1"/>
  <c r="W753" i="1"/>
  <c r="V753" i="1"/>
  <c r="O753" i="1"/>
  <c r="G753" i="1"/>
  <c r="A753" i="1"/>
  <c r="X752" i="1"/>
  <c r="W752" i="1"/>
  <c r="V752" i="1"/>
  <c r="O752" i="1"/>
  <c r="G752" i="1"/>
  <c r="A752" i="1"/>
  <c r="X751" i="1"/>
  <c r="W751" i="1"/>
  <c r="V751" i="1"/>
  <c r="O751" i="1"/>
  <c r="G751" i="1"/>
  <c r="A751" i="1"/>
  <c r="X750" i="1"/>
  <c r="W750" i="1"/>
  <c r="V750" i="1"/>
  <c r="O750" i="1"/>
  <c r="G750" i="1"/>
  <c r="A750" i="1"/>
  <c r="X749" i="1"/>
  <c r="W749" i="1"/>
  <c r="V749" i="1"/>
  <c r="O749" i="1"/>
  <c r="G749" i="1"/>
  <c r="A749" i="1"/>
  <c r="X748" i="1"/>
  <c r="W748" i="1"/>
  <c r="V748" i="1"/>
  <c r="O748" i="1"/>
  <c r="G748" i="1"/>
  <c r="A748" i="1"/>
  <c r="X747" i="1"/>
  <c r="W747" i="1"/>
  <c r="V747" i="1"/>
  <c r="O747" i="1"/>
  <c r="G747" i="1"/>
  <c r="A747" i="1"/>
  <c r="X746" i="1"/>
  <c r="W746" i="1"/>
  <c r="V746" i="1"/>
  <c r="O746" i="1"/>
  <c r="G746" i="1"/>
  <c r="A746" i="1"/>
  <c r="X745" i="1"/>
  <c r="W745" i="1"/>
  <c r="V745" i="1"/>
  <c r="O745" i="1"/>
  <c r="G745" i="1"/>
  <c r="A745" i="1"/>
  <c r="X744" i="1"/>
  <c r="W744" i="1"/>
  <c r="V744" i="1"/>
  <c r="O744" i="1"/>
  <c r="G744" i="1"/>
  <c r="A744" i="1"/>
  <c r="X743" i="1"/>
  <c r="W743" i="1"/>
  <c r="V743" i="1"/>
  <c r="O743" i="1"/>
  <c r="G743" i="1"/>
  <c r="A743" i="1"/>
  <c r="X742" i="1"/>
  <c r="W742" i="1"/>
  <c r="V742" i="1"/>
  <c r="O742" i="1"/>
  <c r="G742" i="1"/>
  <c r="A742" i="1"/>
  <c r="X741" i="1"/>
  <c r="W741" i="1"/>
  <c r="V741" i="1"/>
  <c r="O741" i="1"/>
  <c r="G741" i="1"/>
  <c r="A741" i="1"/>
  <c r="X740" i="1"/>
  <c r="W740" i="1"/>
  <c r="V740" i="1"/>
  <c r="O740" i="1"/>
  <c r="G740" i="1"/>
  <c r="A740" i="1"/>
  <c r="X739" i="1"/>
  <c r="W739" i="1"/>
  <c r="V739" i="1"/>
  <c r="O739" i="1"/>
  <c r="G739" i="1"/>
  <c r="A739" i="1"/>
  <c r="X738" i="1"/>
  <c r="W738" i="1"/>
  <c r="V738" i="1"/>
  <c r="O738" i="1"/>
  <c r="G738" i="1"/>
  <c r="A738" i="1"/>
  <c r="X737" i="1"/>
  <c r="W737" i="1"/>
  <c r="V737" i="1"/>
  <c r="O737" i="1"/>
  <c r="G737" i="1"/>
  <c r="A737" i="1"/>
  <c r="X736" i="1"/>
  <c r="W736" i="1"/>
  <c r="V736" i="1"/>
  <c r="O736" i="1"/>
  <c r="G736" i="1"/>
  <c r="A736" i="1"/>
  <c r="X735" i="1"/>
  <c r="W735" i="1"/>
  <c r="V735" i="1"/>
  <c r="O735" i="1"/>
  <c r="G735" i="1"/>
  <c r="A735" i="1"/>
  <c r="X734" i="1"/>
  <c r="W734" i="1"/>
  <c r="V734" i="1"/>
  <c r="O734" i="1"/>
  <c r="G734" i="1"/>
  <c r="A734" i="1"/>
  <c r="X733" i="1"/>
  <c r="W733" i="1"/>
  <c r="V733" i="1"/>
  <c r="O733" i="1"/>
  <c r="G733" i="1"/>
  <c r="A733" i="1"/>
  <c r="X732" i="1"/>
  <c r="W732" i="1"/>
  <c r="V732" i="1"/>
  <c r="O732" i="1"/>
  <c r="G732" i="1"/>
  <c r="A732" i="1"/>
  <c r="X731" i="1"/>
  <c r="W731" i="1"/>
  <c r="V731" i="1"/>
  <c r="O731" i="1"/>
  <c r="G731" i="1"/>
  <c r="A731" i="1"/>
  <c r="X730" i="1"/>
  <c r="W730" i="1"/>
  <c r="V730" i="1"/>
  <c r="O730" i="1"/>
  <c r="G730" i="1"/>
  <c r="A730" i="1"/>
  <c r="X729" i="1"/>
  <c r="W729" i="1"/>
  <c r="V729" i="1"/>
  <c r="O729" i="1"/>
  <c r="G729" i="1"/>
  <c r="A729" i="1"/>
  <c r="X728" i="1"/>
  <c r="W728" i="1"/>
  <c r="V728" i="1"/>
  <c r="O728" i="1"/>
  <c r="G728" i="1"/>
  <c r="A728" i="1"/>
  <c r="X727" i="1"/>
  <c r="W727" i="1"/>
  <c r="V727" i="1"/>
  <c r="O727" i="1"/>
  <c r="G727" i="1"/>
  <c r="A727" i="1"/>
  <c r="X726" i="1"/>
  <c r="W726" i="1"/>
  <c r="V726" i="1"/>
  <c r="O726" i="1"/>
  <c r="G726" i="1"/>
  <c r="A726" i="1"/>
  <c r="X725" i="1"/>
  <c r="W725" i="1"/>
  <c r="V725" i="1"/>
  <c r="O725" i="1"/>
  <c r="G725" i="1"/>
  <c r="A725" i="1"/>
  <c r="X724" i="1"/>
  <c r="W724" i="1"/>
  <c r="V724" i="1"/>
  <c r="O724" i="1"/>
  <c r="G724" i="1"/>
  <c r="A724" i="1"/>
  <c r="X723" i="1"/>
  <c r="W723" i="1"/>
  <c r="V723" i="1"/>
  <c r="O723" i="1"/>
  <c r="G723" i="1"/>
  <c r="A723" i="1"/>
  <c r="X722" i="1"/>
  <c r="W722" i="1"/>
  <c r="V722" i="1"/>
  <c r="O722" i="1"/>
  <c r="G722" i="1"/>
  <c r="A722" i="1"/>
  <c r="X721" i="1"/>
  <c r="W721" i="1"/>
  <c r="V721" i="1"/>
  <c r="O721" i="1"/>
  <c r="G721" i="1"/>
  <c r="A721" i="1"/>
  <c r="X720" i="1"/>
  <c r="W720" i="1"/>
  <c r="V720" i="1"/>
  <c r="O720" i="1"/>
  <c r="G720" i="1"/>
  <c r="A720" i="1"/>
  <c r="X719" i="1"/>
  <c r="W719" i="1"/>
  <c r="V719" i="1"/>
  <c r="O719" i="1"/>
  <c r="G719" i="1"/>
  <c r="A719" i="1"/>
  <c r="X718" i="1"/>
  <c r="W718" i="1"/>
  <c r="V718" i="1"/>
  <c r="O718" i="1"/>
  <c r="G718" i="1"/>
  <c r="A718" i="1"/>
  <c r="X717" i="1"/>
  <c r="W717" i="1"/>
  <c r="V717" i="1"/>
  <c r="O717" i="1"/>
  <c r="G717" i="1"/>
  <c r="A717" i="1"/>
  <c r="X716" i="1"/>
  <c r="W716" i="1"/>
  <c r="V716" i="1"/>
  <c r="O716" i="1"/>
  <c r="G716" i="1"/>
  <c r="A716" i="1"/>
  <c r="X715" i="1"/>
  <c r="W715" i="1"/>
  <c r="V715" i="1"/>
  <c r="O715" i="1"/>
  <c r="G715" i="1"/>
  <c r="A715" i="1"/>
  <c r="X714" i="1"/>
  <c r="W714" i="1"/>
  <c r="V714" i="1"/>
  <c r="O714" i="1"/>
  <c r="G714" i="1"/>
  <c r="A714" i="1"/>
  <c r="X713" i="1"/>
  <c r="W713" i="1"/>
  <c r="V713" i="1"/>
  <c r="O713" i="1"/>
  <c r="G713" i="1"/>
  <c r="A713" i="1"/>
  <c r="X712" i="1"/>
  <c r="W712" i="1"/>
  <c r="V712" i="1"/>
  <c r="O712" i="1"/>
  <c r="G712" i="1"/>
  <c r="A712" i="1"/>
  <c r="X711" i="1"/>
  <c r="W711" i="1"/>
  <c r="V711" i="1"/>
  <c r="O711" i="1"/>
  <c r="G711" i="1"/>
  <c r="A711" i="1"/>
  <c r="X710" i="1"/>
  <c r="W710" i="1"/>
  <c r="V710" i="1"/>
  <c r="O710" i="1"/>
  <c r="G710" i="1"/>
  <c r="A710" i="1"/>
  <c r="X709" i="1"/>
  <c r="W709" i="1"/>
  <c r="V709" i="1"/>
  <c r="O709" i="1"/>
  <c r="G709" i="1"/>
  <c r="A709" i="1"/>
  <c r="X708" i="1"/>
  <c r="W708" i="1"/>
  <c r="V708" i="1"/>
  <c r="O708" i="1"/>
  <c r="G708" i="1"/>
  <c r="A708" i="1"/>
  <c r="X707" i="1"/>
  <c r="W707" i="1"/>
  <c r="V707" i="1"/>
  <c r="O707" i="1"/>
  <c r="G707" i="1"/>
  <c r="A707" i="1"/>
  <c r="X706" i="1"/>
  <c r="W706" i="1"/>
  <c r="V706" i="1"/>
  <c r="O706" i="1"/>
  <c r="G706" i="1"/>
  <c r="A706" i="1"/>
  <c r="X705" i="1"/>
  <c r="W705" i="1"/>
  <c r="V705" i="1"/>
  <c r="O705" i="1"/>
  <c r="G705" i="1"/>
  <c r="A705" i="1"/>
  <c r="X704" i="1"/>
  <c r="W704" i="1"/>
  <c r="V704" i="1"/>
  <c r="O704" i="1"/>
  <c r="G704" i="1"/>
  <c r="A704" i="1"/>
  <c r="X703" i="1"/>
  <c r="W703" i="1"/>
  <c r="V703" i="1"/>
  <c r="O703" i="1"/>
  <c r="G703" i="1"/>
  <c r="A703" i="1"/>
  <c r="X702" i="1"/>
  <c r="W702" i="1"/>
  <c r="V702" i="1"/>
  <c r="O702" i="1"/>
  <c r="G702" i="1"/>
  <c r="A702" i="1"/>
  <c r="X701" i="1"/>
  <c r="W701" i="1"/>
  <c r="V701" i="1"/>
  <c r="O701" i="1"/>
  <c r="G701" i="1"/>
  <c r="A701" i="1"/>
  <c r="X700" i="1"/>
  <c r="W700" i="1"/>
  <c r="V700" i="1"/>
  <c r="O700" i="1"/>
  <c r="G700" i="1"/>
  <c r="A700" i="1"/>
  <c r="X699" i="1"/>
  <c r="W699" i="1"/>
  <c r="V699" i="1"/>
  <c r="O699" i="1"/>
  <c r="G699" i="1"/>
  <c r="A699" i="1"/>
  <c r="X698" i="1"/>
  <c r="W698" i="1"/>
  <c r="V698" i="1"/>
  <c r="O698" i="1"/>
  <c r="G698" i="1"/>
  <c r="A698" i="1"/>
  <c r="X697" i="1"/>
  <c r="W697" i="1"/>
  <c r="V697" i="1"/>
  <c r="O697" i="1"/>
  <c r="G697" i="1"/>
  <c r="A697" i="1"/>
  <c r="X696" i="1"/>
  <c r="W696" i="1"/>
  <c r="V696" i="1"/>
  <c r="O696" i="1"/>
  <c r="G696" i="1"/>
  <c r="A696" i="1"/>
  <c r="X695" i="1"/>
  <c r="W695" i="1"/>
  <c r="V695" i="1"/>
  <c r="O695" i="1"/>
  <c r="G695" i="1"/>
  <c r="A695" i="1"/>
  <c r="X694" i="1"/>
  <c r="W694" i="1"/>
  <c r="V694" i="1"/>
  <c r="O694" i="1"/>
  <c r="G694" i="1"/>
  <c r="A694" i="1"/>
  <c r="X693" i="1"/>
  <c r="W693" i="1"/>
  <c r="V693" i="1"/>
  <c r="O693" i="1"/>
  <c r="G693" i="1"/>
  <c r="A693" i="1"/>
  <c r="X692" i="1"/>
  <c r="W692" i="1"/>
  <c r="V692" i="1"/>
  <c r="O692" i="1"/>
  <c r="G692" i="1"/>
  <c r="A692" i="1"/>
  <c r="X691" i="1"/>
  <c r="W691" i="1"/>
  <c r="V691" i="1"/>
  <c r="O691" i="1"/>
  <c r="G691" i="1"/>
  <c r="A691" i="1"/>
  <c r="X690" i="1"/>
  <c r="W690" i="1"/>
  <c r="V690" i="1"/>
  <c r="O690" i="1"/>
  <c r="G690" i="1"/>
  <c r="A690" i="1"/>
  <c r="X689" i="1"/>
  <c r="W689" i="1"/>
  <c r="V689" i="1"/>
  <c r="O689" i="1"/>
  <c r="G689" i="1"/>
  <c r="A689" i="1"/>
  <c r="X688" i="1"/>
  <c r="W688" i="1"/>
  <c r="V688" i="1"/>
  <c r="O688" i="1"/>
  <c r="G688" i="1"/>
  <c r="A688" i="1"/>
  <c r="X687" i="1"/>
  <c r="W687" i="1"/>
  <c r="V687" i="1"/>
  <c r="O687" i="1"/>
  <c r="G687" i="1"/>
  <c r="A687" i="1"/>
  <c r="X686" i="1"/>
  <c r="W686" i="1"/>
  <c r="V686" i="1"/>
  <c r="O686" i="1"/>
  <c r="G686" i="1"/>
  <c r="A686" i="1"/>
  <c r="X685" i="1"/>
  <c r="W685" i="1"/>
  <c r="V685" i="1"/>
  <c r="O685" i="1"/>
  <c r="G685" i="1"/>
  <c r="A685" i="1"/>
  <c r="X684" i="1"/>
  <c r="W684" i="1"/>
  <c r="V684" i="1"/>
  <c r="O684" i="1"/>
  <c r="G684" i="1"/>
  <c r="A684" i="1"/>
  <c r="X683" i="1"/>
  <c r="W683" i="1"/>
  <c r="V683" i="1"/>
  <c r="O683" i="1"/>
  <c r="G683" i="1"/>
  <c r="A683" i="1"/>
  <c r="X682" i="1"/>
  <c r="W682" i="1"/>
  <c r="V682" i="1"/>
  <c r="O682" i="1"/>
  <c r="G682" i="1"/>
  <c r="A682" i="1"/>
  <c r="X681" i="1"/>
  <c r="W681" i="1"/>
  <c r="V681" i="1"/>
  <c r="O681" i="1"/>
  <c r="G681" i="1"/>
  <c r="A681" i="1"/>
  <c r="X680" i="1"/>
  <c r="W680" i="1"/>
  <c r="V680" i="1"/>
  <c r="O680" i="1"/>
  <c r="G680" i="1"/>
  <c r="A680" i="1"/>
  <c r="X679" i="1"/>
  <c r="W679" i="1"/>
  <c r="V679" i="1"/>
  <c r="O679" i="1"/>
  <c r="G679" i="1"/>
  <c r="A679" i="1"/>
  <c r="X678" i="1"/>
  <c r="W678" i="1"/>
  <c r="V678" i="1"/>
  <c r="O678" i="1"/>
  <c r="G678" i="1"/>
  <c r="A678" i="1"/>
  <c r="X677" i="1"/>
  <c r="W677" i="1"/>
  <c r="V677" i="1"/>
  <c r="O677" i="1"/>
  <c r="G677" i="1"/>
  <c r="A677" i="1"/>
  <c r="X676" i="1"/>
  <c r="W676" i="1"/>
  <c r="V676" i="1"/>
  <c r="O676" i="1"/>
  <c r="G676" i="1"/>
  <c r="A676" i="1"/>
  <c r="X675" i="1"/>
  <c r="W675" i="1"/>
  <c r="V675" i="1"/>
  <c r="O675" i="1"/>
  <c r="G675" i="1"/>
  <c r="A675" i="1"/>
  <c r="X674" i="1"/>
  <c r="W674" i="1"/>
  <c r="V674" i="1"/>
  <c r="O674" i="1"/>
  <c r="G674" i="1"/>
  <c r="A674" i="1"/>
  <c r="X673" i="1"/>
  <c r="W673" i="1"/>
  <c r="V673" i="1"/>
  <c r="O673" i="1"/>
  <c r="G673" i="1"/>
  <c r="A673" i="1"/>
  <c r="X672" i="1"/>
  <c r="W672" i="1"/>
  <c r="V672" i="1"/>
  <c r="O672" i="1"/>
  <c r="G672" i="1"/>
  <c r="A672" i="1"/>
  <c r="X671" i="1"/>
  <c r="W671" i="1"/>
  <c r="V671" i="1"/>
  <c r="O671" i="1"/>
  <c r="G671" i="1"/>
  <c r="A671" i="1"/>
  <c r="X670" i="1"/>
  <c r="W670" i="1"/>
  <c r="V670" i="1"/>
  <c r="O670" i="1"/>
  <c r="G670" i="1"/>
  <c r="A670" i="1"/>
  <c r="X669" i="1"/>
  <c r="W669" i="1"/>
  <c r="V669" i="1"/>
  <c r="O669" i="1"/>
  <c r="G669" i="1"/>
  <c r="A669" i="1"/>
  <c r="X668" i="1"/>
  <c r="W668" i="1"/>
  <c r="V668" i="1"/>
  <c r="O668" i="1"/>
  <c r="G668" i="1"/>
  <c r="A668" i="1"/>
  <c r="X667" i="1"/>
  <c r="W667" i="1"/>
  <c r="V667" i="1"/>
  <c r="O667" i="1"/>
  <c r="G667" i="1"/>
  <c r="A667" i="1"/>
  <c r="X666" i="1"/>
  <c r="W666" i="1"/>
  <c r="V666" i="1"/>
  <c r="O666" i="1"/>
  <c r="G666" i="1"/>
  <c r="A666" i="1"/>
  <c r="X665" i="1"/>
  <c r="W665" i="1"/>
  <c r="V665" i="1"/>
  <c r="O665" i="1"/>
  <c r="G665" i="1"/>
  <c r="A665" i="1"/>
  <c r="X664" i="1"/>
  <c r="W664" i="1"/>
  <c r="V664" i="1"/>
  <c r="O664" i="1"/>
  <c r="G664" i="1"/>
  <c r="A664" i="1"/>
  <c r="X663" i="1"/>
  <c r="W663" i="1"/>
  <c r="V663" i="1"/>
  <c r="O663" i="1"/>
  <c r="G663" i="1"/>
  <c r="A663" i="1"/>
  <c r="X662" i="1"/>
  <c r="W662" i="1"/>
  <c r="V662" i="1"/>
  <c r="O662" i="1"/>
  <c r="G662" i="1"/>
  <c r="A662" i="1"/>
  <c r="X661" i="1"/>
  <c r="W661" i="1"/>
  <c r="V661" i="1"/>
  <c r="O661" i="1"/>
  <c r="G661" i="1"/>
  <c r="A661" i="1"/>
  <c r="X660" i="1"/>
  <c r="W660" i="1"/>
  <c r="V660" i="1"/>
  <c r="O660" i="1"/>
  <c r="G660" i="1"/>
  <c r="A660" i="1"/>
  <c r="X659" i="1"/>
  <c r="W659" i="1"/>
  <c r="V659" i="1"/>
  <c r="O659" i="1"/>
  <c r="G659" i="1"/>
  <c r="A659" i="1"/>
  <c r="X658" i="1"/>
  <c r="W658" i="1"/>
  <c r="V658" i="1"/>
  <c r="O658" i="1"/>
  <c r="G658" i="1"/>
  <c r="A658" i="1"/>
  <c r="X657" i="1"/>
  <c r="W657" i="1"/>
  <c r="V657" i="1"/>
  <c r="O657" i="1"/>
  <c r="G657" i="1"/>
  <c r="A657" i="1"/>
  <c r="X656" i="1"/>
  <c r="W656" i="1"/>
  <c r="V656" i="1"/>
  <c r="O656" i="1"/>
  <c r="G656" i="1"/>
  <c r="A656" i="1"/>
  <c r="X655" i="1"/>
  <c r="W655" i="1"/>
  <c r="V655" i="1"/>
  <c r="O655" i="1"/>
  <c r="G655" i="1"/>
  <c r="A655" i="1"/>
  <c r="X654" i="1"/>
  <c r="W654" i="1"/>
  <c r="V654" i="1"/>
  <c r="O654" i="1"/>
  <c r="G654" i="1"/>
  <c r="A654" i="1"/>
  <c r="X653" i="1"/>
  <c r="W653" i="1"/>
  <c r="V653" i="1"/>
  <c r="O653" i="1"/>
  <c r="G653" i="1"/>
  <c r="A653" i="1"/>
  <c r="X652" i="1"/>
  <c r="W652" i="1"/>
  <c r="V652" i="1"/>
  <c r="O652" i="1"/>
  <c r="G652" i="1"/>
  <c r="A652" i="1"/>
  <c r="X651" i="1"/>
  <c r="W651" i="1"/>
  <c r="V651" i="1"/>
  <c r="O651" i="1"/>
  <c r="G651" i="1"/>
  <c r="A651" i="1"/>
  <c r="X650" i="1"/>
  <c r="W650" i="1"/>
  <c r="V650" i="1"/>
  <c r="O650" i="1"/>
  <c r="G650" i="1"/>
  <c r="A650" i="1"/>
  <c r="X649" i="1"/>
  <c r="W649" i="1"/>
  <c r="V649" i="1"/>
  <c r="O649" i="1"/>
  <c r="G649" i="1"/>
  <c r="A649" i="1"/>
  <c r="X648" i="1"/>
  <c r="W648" i="1"/>
  <c r="V648" i="1"/>
  <c r="O648" i="1"/>
  <c r="G648" i="1"/>
  <c r="A648" i="1"/>
  <c r="X647" i="1"/>
  <c r="W647" i="1"/>
  <c r="V647" i="1"/>
  <c r="O647" i="1"/>
  <c r="G647" i="1"/>
  <c r="A647" i="1"/>
  <c r="X646" i="1"/>
  <c r="W646" i="1"/>
  <c r="V646" i="1"/>
  <c r="O646" i="1"/>
  <c r="G646" i="1"/>
  <c r="A646" i="1"/>
  <c r="X645" i="1"/>
  <c r="W645" i="1"/>
  <c r="V645" i="1"/>
  <c r="O645" i="1"/>
  <c r="G645" i="1"/>
  <c r="A645" i="1"/>
  <c r="X644" i="1"/>
  <c r="W644" i="1"/>
  <c r="V644" i="1"/>
  <c r="O644" i="1"/>
  <c r="G644" i="1"/>
  <c r="A644" i="1"/>
  <c r="X643" i="1"/>
  <c r="W643" i="1"/>
  <c r="V643" i="1"/>
  <c r="O643" i="1"/>
  <c r="G643" i="1"/>
  <c r="A643" i="1"/>
  <c r="X642" i="1"/>
  <c r="W642" i="1"/>
  <c r="V642" i="1"/>
  <c r="O642" i="1"/>
  <c r="G642" i="1"/>
  <c r="A642" i="1"/>
  <c r="X641" i="1"/>
  <c r="W641" i="1"/>
  <c r="V641" i="1"/>
  <c r="O641" i="1"/>
  <c r="G641" i="1"/>
  <c r="A641" i="1"/>
  <c r="X640" i="1"/>
  <c r="W640" i="1"/>
  <c r="V640" i="1"/>
  <c r="O640" i="1"/>
  <c r="G640" i="1"/>
  <c r="A640" i="1"/>
  <c r="X639" i="1"/>
  <c r="W639" i="1"/>
  <c r="V639" i="1"/>
  <c r="O639" i="1"/>
  <c r="G639" i="1"/>
  <c r="A639" i="1"/>
  <c r="X638" i="1"/>
  <c r="W638" i="1"/>
  <c r="V638" i="1"/>
  <c r="O638" i="1"/>
  <c r="G638" i="1"/>
  <c r="A638" i="1"/>
  <c r="X637" i="1"/>
  <c r="W637" i="1"/>
  <c r="V637" i="1"/>
  <c r="O637" i="1"/>
  <c r="G637" i="1"/>
  <c r="A637" i="1"/>
  <c r="X636" i="1"/>
  <c r="W636" i="1"/>
  <c r="V636" i="1"/>
  <c r="O636" i="1"/>
  <c r="G636" i="1"/>
  <c r="A636" i="1"/>
  <c r="X635" i="1"/>
  <c r="W635" i="1"/>
  <c r="V635" i="1"/>
  <c r="O635" i="1"/>
  <c r="G635" i="1"/>
  <c r="A635" i="1"/>
  <c r="X634" i="1"/>
  <c r="W634" i="1"/>
  <c r="V634" i="1"/>
  <c r="O634" i="1"/>
  <c r="G634" i="1"/>
  <c r="A634" i="1"/>
  <c r="X633" i="1"/>
  <c r="W633" i="1"/>
  <c r="V633" i="1"/>
  <c r="O633" i="1"/>
  <c r="G633" i="1"/>
  <c r="A633" i="1"/>
  <c r="X632" i="1"/>
  <c r="W632" i="1"/>
  <c r="V632" i="1"/>
  <c r="O632" i="1"/>
  <c r="G632" i="1"/>
  <c r="A632" i="1"/>
  <c r="X631" i="1"/>
  <c r="W631" i="1"/>
  <c r="V631" i="1"/>
  <c r="O631" i="1"/>
  <c r="G631" i="1"/>
  <c r="A631" i="1"/>
  <c r="X630" i="1"/>
  <c r="W630" i="1"/>
  <c r="V630" i="1"/>
  <c r="O630" i="1"/>
  <c r="G630" i="1"/>
  <c r="A630" i="1"/>
  <c r="X629" i="1"/>
  <c r="W629" i="1"/>
  <c r="V629" i="1"/>
  <c r="O629" i="1"/>
  <c r="G629" i="1"/>
  <c r="A629" i="1"/>
  <c r="X628" i="1"/>
  <c r="W628" i="1"/>
  <c r="V628" i="1"/>
  <c r="O628" i="1"/>
  <c r="G628" i="1"/>
  <c r="A628" i="1"/>
  <c r="X627" i="1"/>
  <c r="W627" i="1"/>
  <c r="V627" i="1"/>
  <c r="O627" i="1"/>
  <c r="G627" i="1"/>
  <c r="A627" i="1"/>
  <c r="X626" i="1"/>
  <c r="W626" i="1"/>
  <c r="V626" i="1"/>
  <c r="O626" i="1"/>
  <c r="G626" i="1"/>
  <c r="A626" i="1"/>
  <c r="X625" i="1"/>
  <c r="W625" i="1"/>
  <c r="V625" i="1"/>
  <c r="O625" i="1"/>
  <c r="G625" i="1"/>
  <c r="A625" i="1"/>
  <c r="X624" i="1"/>
  <c r="W624" i="1"/>
  <c r="V624" i="1"/>
  <c r="O624" i="1"/>
  <c r="G624" i="1"/>
  <c r="A624" i="1"/>
  <c r="X623" i="1"/>
  <c r="W623" i="1"/>
  <c r="V623" i="1"/>
  <c r="O623" i="1"/>
  <c r="G623" i="1"/>
  <c r="A623" i="1"/>
  <c r="X622" i="1"/>
  <c r="W622" i="1"/>
  <c r="V622" i="1"/>
  <c r="O622" i="1"/>
  <c r="G622" i="1"/>
  <c r="A622" i="1"/>
  <c r="X621" i="1"/>
  <c r="W621" i="1"/>
  <c r="V621" i="1"/>
  <c r="O621" i="1"/>
  <c r="G621" i="1"/>
  <c r="A621" i="1"/>
  <c r="X620" i="1"/>
  <c r="W620" i="1"/>
  <c r="V620" i="1"/>
  <c r="O620" i="1"/>
  <c r="G620" i="1"/>
  <c r="A620" i="1"/>
  <c r="X619" i="1"/>
  <c r="W619" i="1"/>
  <c r="V619" i="1"/>
  <c r="O619" i="1"/>
  <c r="G619" i="1"/>
  <c r="A619" i="1"/>
  <c r="X618" i="1"/>
  <c r="W618" i="1"/>
  <c r="V618" i="1"/>
  <c r="O618" i="1"/>
  <c r="G618" i="1"/>
  <c r="A618" i="1"/>
  <c r="X617" i="1"/>
  <c r="W617" i="1"/>
  <c r="V617" i="1"/>
  <c r="O617" i="1"/>
  <c r="G617" i="1"/>
  <c r="A617" i="1"/>
  <c r="X616" i="1"/>
  <c r="W616" i="1"/>
  <c r="V616" i="1"/>
  <c r="O616" i="1"/>
  <c r="G616" i="1"/>
  <c r="A616" i="1"/>
  <c r="X615" i="1"/>
  <c r="W615" i="1"/>
  <c r="V615" i="1"/>
  <c r="O615" i="1"/>
  <c r="G615" i="1"/>
  <c r="A615" i="1"/>
  <c r="X614" i="1"/>
  <c r="W614" i="1"/>
  <c r="V614" i="1"/>
  <c r="O614" i="1"/>
  <c r="G614" i="1"/>
  <c r="A614" i="1"/>
  <c r="X613" i="1"/>
  <c r="W613" i="1"/>
  <c r="V613" i="1"/>
  <c r="O613" i="1"/>
  <c r="G613" i="1"/>
  <c r="A613" i="1"/>
  <c r="X612" i="1"/>
  <c r="W612" i="1"/>
  <c r="V612" i="1"/>
  <c r="O612" i="1"/>
  <c r="G612" i="1"/>
  <c r="A612" i="1"/>
  <c r="X611" i="1"/>
  <c r="W611" i="1"/>
  <c r="V611" i="1"/>
  <c r="O611" i="1"/>
  <c r="G611" i="1"/>
  <c r="A611" i="1"/>
  <c r="X610" i="1"/>
  <c r="W610" i="1"/>
  <c r="V610" i="1"/>
  <c r="O610" i="1"/>
  <c r="G610" i="1"/>
  <c r="A610" i="1"/>
  <c r="X609" i="1"/>
  <c r="W609" i="1"/>
  <c r="V609" i="1"/>
  <c r="O609" i="1"/>
  <c r="G609" i="1"/>
  <c r="A609" i="1"/>
  <c r="X608" i="1"/>
  <c r="W608" i="1"/>
  <c r="V608" i="1"/>
  <c r="O608" i="1"/>
  <c r="G608" i="1"/>
  <c r="A608" i="1"/>
  <c r="X607" i="1"/>
  <c r="W607" i="1"/>
  <c r="V607" i="1"/>
  <c r="O607" i="1"/>
  <c r="G607" i="1"/>
  <c r="A607" i="1"/>
  <c r="X606" i="1"/>
  <c r="W606" i="1"/>
  <c r="V606" i="1"/>
  <c r="O606" i="1"/>
  <c r="G606" i="1"/>
  <c r="A606" i="1"/>
  <c r="X605" i="1"/>
  <c r="W605" i="1"/>
  <c r="V605" i="1"/>
  <c r="O605" i="1"/>
  <c r="G605" i="1"/>
  <c r="A605" i="1"/>
  <c r="X604" i="1"/>
  <c r="W604" i="1"/>
  <c r="V604" i="1"/>
  <c r="O604" i="1"/>
  <c r="G604" i="1"/>
  <c r="A604" i="1"/>
  <c r="X603" i="1"/>
  <c r="W603" i="1"/>
  <c r="V603" i="1"/>
  <c r="O603" i="1"/>
  <c r="G603" i="1"/>
  <c r="A603" i="1"/>
  <c r="X602" i="1"/>
  <c r="W602" i="1"/>
  <c r="V602" i="1"/>
  <c r="O602" i="1"/>
  <c r="G602" i="1"/>
  <c r="A602" i="1"/>
  <c r="X601" i="1"/>
  <c r="W601" i="1"/>
  <c r="V601" i="1"/>
  <c r="O601" i="1"/>
  <c r="G601" i="1"/>
  <c r="A601" i="1"/>
  <c r="X600" i="1"/>
  <c r="W600" i="1"/>
  <c r="V600" i="1"/>
  <c r="O600" i="1"/>
  <c r="G600" i="1"/>
  <c r="A600" i="1"/>
  <c r="X599" i="1"/>
  <c r="W599" i="1"/>
  <c r="V599" i="1"/>
  <c r="O599" i="1"/>
  <c r="G599" i="1"/>
  <c r="A599" i="1"/>
  <c r="X598" i="1"/>
  <c r="W598" i="1"/>
  <c r="V598" i="1"/>
  <c r="O598" i="1"/>
  <c r="G598" i="1"/>
  <c r="A598" i="1"/>
  <c r="X597" i="1"/>
  <c r="W597" i="1"/>
  <c r="V597" i="1"/>
  <c r="O597" i="1"/>
  <c r="G597" i="1"/>
  <c r="A597" i="1"/>
  <c r="X596" i="1"/>
  <c r="W596" i="1"/>
  <c r="V596" i="1"/>
  <c r="O596" i="1"/>
  <c r="G596" i="1"/>
  <c r="A596" i="1"/>
  <c r="X595" i="1"/>
  <c r="W595" i="1"/>
  <c r="V595" i="1"/>
  <c r="O595" i="1"/>
  <c r="G595" i="1"/>
  <c r="A595" i="1"/>
  <c r="X594" i="1"/>
  <c r="W594" i="1"/>
  <c r="V594" i="1"/>
  <c r="O594" i="1"/>
  <c r="G594" i="1"/>
  <c r="A594" i="1"/>
  <c r="X593" i="1"/>
  <c r="W593" i="1"/>
  <c r="V593" i="1"/>
  <c r="O593" i="1"/>
  <c r="G593" i="1"/>
  <c r="A593" i="1"/>
  <c r="X592" i="1"/>
  <c r="W592" i="1"/>
  <c r="V592" i="1"/>
  <c r="O592" i="1"/>
  <c r="G592" i="1"/>
  <c r="A592" i="1"/>
  <c r="X591" i="1"/>
  <c r="W591" i="1"/>
  <c r="V591" i="1"/>
  <c r="O591" i="1"/>
  <c r="G591" i="1"/>
  <c r="A591" i="1"/>
  <c r="X590" i="1"/>
  <c r="W590" i="1"/>
  <c r="V590" i="1"/>
  <c r="O590" i="1"/>
  <c r="G590" i="1"/>
  <c r="A590" i="1"/>
  <c r="X589" i="1"/>
  <c r="W589" i="1"/>
  <c r="V589" i="1"/>
  <c r="O589" i="1"/>
  <c r="G589" i="1"/>
  <c r="A589" i="1"/>
  <c r="X588" i="1"/>
  <c r="W588" i="1"/>
  <c r="V588" i="1"/>
  <c r="O588" i="1"/>
  <c r="G588" i="1"/>
  <c r="A588" i="1"/>
  <c r="X587" i="1"/>
  <c r="W587" i="1"/>
  <c r="V587" i="1"/>
  <c r="O587" i="1"/>
  <c r="G587" i="1"/>
  <c r="A587" i="1"/>
  <c r="X586" i="1"/>
  <c r="W586" i="1"/>
  <c r="V586" i="1"/>
  <c r="O586" i="1"/>
  <c r="G586" i="1"/>
  <c r="A586" i="1"/>
  <c r="X585" i="1"/>
  <c r="W585" i="1"/>
  <c r="V585" i="1"/>
  <c r="O585" i="1"/>
  <c r="G585" i="1"/>
  <c r="A585" i="1"/>
  <c r="X584" i="1"/>
  <c r="W584" i="1"/>
  <c r="V584" i="1"/>
  <c r="O584" i="1"/>
  <c r="G584" i="1"/>
  <c r="A584" i="1"/>
  <c r="X583" i="1"/>
  <c r="W583" i="1"/>
  <c r="V583" i="1"/>
  <c r="O583" i="1"/>
  <c r="G583" i="1"/>
  <c r="A583" i="1"/>
  <c r="X582" i="1"/>
  <c r="W582" i="1"/>
  <c r="V582" i="1"/>
  <c r="O582" i="1"/>
  <c r="G582" i="1"/>
  <c r="A582" i="1"/>
  <c r="X581" i="1"/>
  <c r="W581" i="1"/>
  <c r="V581" i="1"/>
  <c r="O581" i="1"/>
  <c r="G581" i="1"/>
  <c r="A581" i="1"/>
  <c r="X580" i="1"/>
  <c r="W580" i="1"/>
  <c r="V580" i="1"/>
  <c r="O580" i="1"/>
  <c r="G580" i="1"/>
  <c r="A580" i="1"/>
  <c r="X579" i="1"/>
  <c r="W579" i="1"/>
  <c r="V579" i="1"/>
  <c r="O579" i="1"/>
  <c r="G579" i="1"/>
  <c r="A579" i="1"/>
  <c r="X578" i="1"/>
  <c r="W578" i="1"/>
  <c r="V578" i="1"/>
  <c r="O578" i="1"/>
  <c r="G578" i="1"/>
  <c r="A578" i="1"/>
  <c r="X577" i="1"/>
  <c r="W577" i="1"/>
  <c r="V577" i="1"/>
  <c r="O577" i="1"/>
  <c r="G577" i="1"/>
  <c r="A577" i="1"/>
  <c r="X576" i="1"/>
  <c r="W576" i="1"/>
  <c r="V576" i="1"/>
  <c r="O576" i="1"/>
  <c r="G576" i="1"/>
  <c r="A576" i="1"/>
  <c r="X575" i="1"/>
  <c r="W575" i="1"/>
  <c r="V575" i="1"/>
  <c r="O575" i="1"/>
  <c r="G575" i="1"/>
  <c r="A575" i="1"/>
  <c r="X574" i="1"/>
  <c r="W574" i="1"/>
  <c r="V574" i="1"/>
  <c r="O574" i="1"/>
  <c r="G574" i="1"/>
  <c r="A574" i="1"/>
  <c r="X573" i="1"/>
  <c r="W573" i="1"/>
  <c r="V573" i="1"/>
  <c r="O573" i="1"/>
  <c r="G573" i="1"/>
  <c r="A573" i="1"/>
  <c r="X572" i="1"/>
  <c r="W572" i="1"/>
  <c r="V572" i="1"/>
  <c r="O572" i="1"/>
  <c r="G572" i="1"/>
  <c r="A572" i="1"/>
  <c r="X571" i="1"/>
  <c r="W571" i="1"/>
  <c r="V571" i="1"/>
  <c r="O571" i="1"/>
  <c r="G571" i="1"/>
  <c r="A571" i="1"/>
  <c r="X570" i="1"/>
  <c r="W570" i="1"/>
  <c r="V570" i="1"/>
  <c r="O570" i="1"/>
  <c r="G570" i="1"/>
  <c r="A570" i="1"/>
  <c r="X569" i="1"/>
  <c r="W569" i="1"/>
  <c r="V569" i="1"/>
  <c r="O569" i="1"/>
  <c r="G569" i="1"/>
  <c r="A569" i="1"/>
  <c r="X568" i="1"/>
  <c r="W568" i="1"/>
  <c r="V568" i="1"/>
  <c r="O568" i="1"/>
  <c r="G568" i="1"/>
  <c r="A568" i="1"/>
  <c r="X567" i="1"/>
  <c r="W567" i="1"/>
  <c r="V567" i="1"/>
  <c r="O567" i="1"/>
  <c r="G567" i="1"/>
  <c r="A567" i="1"/>
  <c r="X566" i="1"/>
  <c r="W566" i="1"/>
  <c r="V566" i="1"/>
  <c r="O566" i="1"/>
  <c r="G566" i="1"/>
  <c r="A566" i="1"/>
  <c r="X565" i="1"/>
  <c r="W565" i="1"/>
  <c r="V565" i="1"/>
  <c r="O565" i="1"/>
  <c r="G565" i="1"/>
  <c r="A565" i="1"/>
  <c r="X564" i="1"/>
  <c r="W564" i="1"/>
  <c r="V564" i="1"/>
  <c r="O564" i="1"/>
  <c r="G564" i="1"/>
  <c r="A564" i="1"/>
  <c r="X563" i="1"/>
  <c r="W563" i="1"/>
  <c r="V563" i="1"/>
  <c r="O563" i="1"/>
  <c r="G563" i="1"/>
  <c r="A563" i="1"/>
  <c r="X562" i="1"/>
  <c r="W562" i="1"/>
  <c r="V562" i="1"/>
  <c r="O562" i="1"/>
  <c r="G562" i="1"/>
  <c r="A562" i="1"/>
  <c r="X561" i="1"/>
  <c r="W561" i="1"/>
  <c r="V561" i="1"/>
  <c r="O561" i="1"/>
  <c r="G561" i="1"/>
  <c r="A561" i="1"/>
  <c r="X560" i="1"/>
  <c r="W560" i="1"/>
  <c r="V560" i="1"/>
  <c r="O560" i="1"/>
  <c r="G560" i="1"/>
  <c r="A560" i="1"/>
  <c r="X559" i="1"/>
  <c r="W559" i="1"/>
  <c r="V559" i="1"/>
  <c r="O559" i="1"/>
  <c r="G559" i="1"/>
  <c r="A559" i="1"/>
  <c r="X558" i="1"/>
  <c r="W558" i="1"/>
  <c r="V558" i="1"/>
  <c r="O558" i="1"/>
  <c r="G558" i="1"/>
  <c r="A558" i="1"/>
  <c r="X557" i="1"/>
  <c r="W557" i="1"/>
  <c r="V557" i="1"/>
  <c r="O557" i="1"/>
  <c r="G557" i="1"/>
  <c r="A557" i="1"/>
  <c r="X556" i="1"/>
  <c r="W556" i="1"/>
  <c r="V556" i="1"/>
  <c r="O556" i="1"/>
  <c r="G556" i="1"/>
  <c r="A556" i="1"/>
  <c r="X555" i="1"/>
  <c r="W555" i="1"/>
  <c r="V555" i="1"/>
  <c r="O555" i="1"/>
  <c r="G555" i="1"/>
  <c r="A555" i="1"/>
  <c r="X554" i="1"/>
  <c r="W554" i="1"/>
  <c r="V554" i="1"/>
  <c r="O554" i="1"/>
  <c r="G554" i="1"/>
  <c r="A554" i="1"/>
  <c r="X553" i="1"/>
  <c r="W553" i="1"/>
  <c r="V553" i="1"/>
  <c r="O553" i="1"/>
  <c r="G553" i="1"/>
  <c r="A553" i="1"/>
  <c r="X552" i="1"/>
  <c r="W552" i="1"/>
  <c r="V552" i="1"/>
  <c r="O552" i="1"/>
  <c r="G552" i="1"/>
  <c r="A552" i="1"/>
  <c r="X551" i="1"/>
  <c r="W551" i="1"/>
  <c r="V551" i="1"/>
  <c r="O551" i="1"/>
  <c r="G551" i="1"/>
  <c r="A551" i="1"/>
  <c r="X550" i="1"/>
  <c r="W550" i="1"/>
  <c r="V550" i="1"/>
  <c r="O550" i="1"/>
  <c r="G550" i="1"/>
  <c r="A550" i="1"/>
  <c r="X549" i="1"/>
  <c r="W549" i="1"/>
  <c r="V549" i="1"/>
  <c r="O549" i="1"/>
  <c r="G549" i="1"/>
  <c r="A549" i="1"/>
  <c r="X548" i="1"/>
  <c r="W548" i="1"/>
  <c r="V548" i="1"/>
  <c r="O548" i="1"/>
  <c r="G548" i="1"/>
  <c r="A548" i="1"/>
  <c r="X547" i="1"/>
  <c r="W547" i="1"/>
  <c r="V547" i="1"/>
  <c r="O547" i="1"/>
  <c r="G547" i="1"/>
  <c r="A547" i="1"/>
  <c r="X546" i="1"/>
  <c r="W546" i="1"/>
  <c r="V546" i="1"/>
  <c r="O546" i="1"/>
  <c r="G546" i="1"/>
  <c r="A546" i="1"/>
  <c r="X545" i="1"/>
  <c r="W545" i="1"/>
  <c r="V545" i="1"/>
  <c r="O545" i="1"/>
  <c r="G545" i="1"/>
  <c r="A545" i="1"/>
  <c r="X544" i="1"/>
  <c r="W544" i="1"/>
  <c r="V544" i="1"/>
  <c r="O544" i="1"/>
  <c r="G544" i="1"/>
  <c r="A544" i="1"/>
  <c r="X543" i="1"/>
  <c r="W543" i="1"/>
  <c r="V543" i="1"/>
  <c r="O543" i="1"/>
  <c r="G543" i="1"/>
  <c r="A543" i="1"/>
  <c r="X542" i="1"/>
  <c r="W542" i="1"/>
  <c r="V542" i="1"/>
  <c r="O542" i="1"/>
  <c r="G542" i="1"/>
  <c r="A542" i="1"/>
  <c r="X541" i="1"/>
  <c r="W541" i="1"/>
  <c r="V541" i="1"/>
  <c r="O541" i="1"/>
  <c r="G541" i="1"/>
  <c r="A541" i="1"/>
  <c r="X540" i="1"/>
  <c r="W540" i="1"/>
  <c r="V540" i="1"/>
  <c r="O540" i="1"/>
  <c r="G540" i="1"/>
  <c r="A540" i="1"/>
  <c r="X539" i="1"/>
  <c r="W539" i="1"/>
  <c r="V539" i="1"/>
  <c r="O539" i="1"/>
  <c r="G539" i="1"/>
  <c r="A539" i="1"/>
  <c r="X538" i="1"/>
  <c r="W538" i="1"/>
  <c r="V538" i="1"/>
  <c r="O538" i="1"/>
  <c r="G538" i="1"/>
  <c r="A538" i="1"/>
  <c r="X537" i="1"/>
  <c r="W537" i="1"/>
  <c r="V537" i="1"/>
  <c r="O537" i="1"/>
  <c r="G537" i="1"/>
  <c r="A537" i="1"/>
  <c r="X536" i="1"/>
  <c r="W536" i="1"/>
  <c r="V536" i="1"/>
  <c r="O536" i="1"/>
  <c r="G536" i="1"/>
  <c r="A536" i="1"/>
  <c r="X535" i="1"/>
  <c r="W535" i="1"/>
  <c r="V535" i="1"/>
  <c r="O535" i="1"/>
  <c r="G535" i="1"/>
  <c r="A535" i="1"/>
  <c r="X534" i="1"/>
  <c r="W534" i="1"/>
  <c r="V534" i="1"/>
  <c r="O534" i="1"/>
  <c r="G534" i="1"/>
  <c r="A534" i="1"/>
  <c r="X533" i="1"/>
  <c r="W533" i="1"/>
  <c r="V533" i="1"/>
  <c r="O533" i="1"/>
  <c r="G533" i="1"/>
  <c r="A533" i="1"/>
  <c r="X532" i="1"/>
  <c r="W532" i="1"/>
  <c r="V532" i="1"/>
  <c r="O532" i="1"/>
  <c r="G532" i="1"/>
  <c r="A532" i="1"/>
  <c r="X531" i="1"/>
  <c r="W531" i="1"/>
  <c r="V531" i="1"/>
  <c r="O531" i="1"/>
  <c r="G531" i="1"/>
  <c r="A531" i="1"/>
  <c r="X530" i="1"/>
  <c r="W530" i="1"/>
  <c r="V530" i="1"/>
  <c r="O530" i="1"/>
  <c r="G530" i="1"/>
  <c r="A530" i="1"/>
  <c r="X529" i="1"/>
  <c r="W529" i="1"/>
  <c r="V529" i="1"/>
  <c r="O529" i="1"/>
  <c r="G529" i="1"/>
  <c r="A529" i="1"/>
  <c r="X528" i="1"/>
  <c r="W528" i="1"/>
  <c r="V528" i="1"/>
  <c r="O528" i="1"/>
  <c r="G528" i="1"/>
  <c r="A528" i="1"/>
  <c r="X527" i="1"/>
  <c r="W527" i="1"/>
  <c r="V527" i="1"/>
  <c r="O527" i="1"/>
  <c r="G527" i="1"/>
  <c r="A527" i="1"/>
  <c r="X526" i="1"/>
  <c r="W526" i="1"/>
  <c r="V526" i="1"/>
  <c r="O526" i="1"/>
  <c r="G526" i="1"/>
  <c r="A526" i="1"/>
  <c r="X525" i="1"/>
  <c r="W525" i="1"/>
  <c r="V525" i="1"/>
  <c r="O525" i="1"/>
  <c r="G525" i="1"/>
  <c r="A525" i="1"/>
  <c r="X524" i="1"/>
  <c r="W524" i="1"/>
  <c r="V524" i="1"/>
  <c r="O524" i="1"/>
  <c r="G524" i="1"/>
  <c r="A524" i="1"/>
  <c r="X523" i="1"/>
  <c r="W523" i="1"/>
  <c r="V523" i="1"/>
  <c r="O523" i="1"/>
  <c r="G523" i="1"/>
  <c r="A523" i="1"/>
  <c r="X522" i="1"/>
  <c r="W522" i="1"/>
  <c r="V522" i="1"/>
  <c r="O522" i="1"/>
  <c r="G522" i="1"/>
  <c r="A522" i="1"/>
  <c r="X521" i="1"/>
  <c r="W521" i="1"/>
  <c r="V521" i="1"/>
  <c r="O521" i="1"/>
  <c r="G521" i="1"/>
  <c r="A521" i="1"/>
  <c r="X520" i="1"/>
  <c r="W520" i="1"/>
  <c r="V520" i="1"/>
  <c r="O520" i="1"/>
  <c r="G520" i="1"/>
  <c r="A520" i="1"/>
  <c r="X519" i="1"/>
  <c r="W519" i="1"/>
  <c r="V519" i="1"/>
  <c r="O519" i="1"/>
  <c r="G519" i="1"/>
  <c r="A519" i="1"/>
  <c r="X518" i="1"/>
  <c r="W518" i="1"/>
  <c r="V518" i="1"/>
  <c r="O518" i="1"/>
  <c r="G518" i="1"/>
  <c r="A518" i="1"/>
  <c r="X517" i="1"/>
  <c r="W517" i="1"/>
  <c r="V517" i="1"/>
  <c r="O517" i="1"/>
  <c r="G517" i="1"/>
  <c r="A517" i="1"/>
  <c r="X516" i="1"/>
  <c r="W516" i="1"/>
  <c r="V516" i="1"/>
  <c r="O516" i="1"/>
  <c r="G516" i="1"/>
  <c r="A516" i="1"/>
  <c r="X515" i="1"/>
  <c r="W515" i="1"/>
  <c r="V515" i="1"/>
  <c r="O515" i="1"/>
  <c r="G515" i="1"/>
  <c r="A515" i="1"/>
  <c r="X514" i="1"/>
  <c r="W514" i="1"/>
  <c r="V514" i="1"/>
  <c r="O514" i="1"/>
  <c r="G514" i="1"/>
  <c r="A514" i="1"/>
  <c r="X513" i="1"/>
  <c r="W513" i="1"/>
  <c r="V513" i="1"/>
  <c r="O513" i="1"/>
  <c r="G513" i="1"/>
  <c r="A513" i="1"/>
  <c r="X512" i="1"/>
  <c r="W512" i="1"/>
  <c r="V512" i="1"/>
  <c r="O512" i="1"/>
  <c r="G512" i="1"/>
  <c r="A512" i="1"/>
  <c r="X511" i="1"/>
  <c r="W511" i="1"/>
  <c r="V511" i="1"/>
  <c r="O511" i="1"/>
  <c r="G511" i="1"/>
  <c r="A511" i="1"/>
  <c r="X510" i="1"/>
  <c r="W510" i="1"/>
  <c r="V510" i="1"/>
  <c r="O510" i="1"/>
  <c r="G510" i="1"/>
  <c r="A510" i="1"/>
  <c r="X509" i="1"/>
  <c r="W509" i="1"/>
  <c r="V509" i="1"/>
  <c r="O509" i="1"/>
  <c r="G509" i="1"/>
  <c r="A509" i="1"/>
  <c r="X508" i="1"/>
  <c r="W508" i="1"/>
  <c r="V508" i="1"/>
  <c r="O508" i="1"/>
  <c r="G508" i="1"/>
  <c r="A508" i="1"/>
  <c r="X507" i="1"/>
  <c r="W507" i="1"/>
  <c r="V507" i="1"/>
  <c r="O507" i="1"/>
  <c r="G507" i="1"/>
  <c r="A507" i="1"/>
  <c r="X506" i="1"/>
  <c r="W506" i="1"/>
  <c r="V506" i="1"/>
  <c r="O506" i="1"/>
  <c r="G506" i="1"/>
  <c r="A506" i="1"/>
  <c r="X505" i="1"/>
  <c r="W505" i="1"/>
  <c r="V505" i="1"/>
  <c r="O505" i="1"/>
  <c r="G505" i="1"/>
  <c r="A505" i="1"/>
  <c r="X504" i="1"/>
  <c r="W504" i="1"/>
  <c r="V504" i="1"/>
  <c r="O504" i="1"/>
  <c r="G504" i="1"/>
  <c r="A504" i="1"/>
  <c r="X503" i="1"/>
  <c r="W503" i="1"/>
  <c r="V503" i="1"/>
  <c r="O503" i="1"/>
  <c r="G503" i="1"/>
  <c r="A503" i="1"/>
  <c r="X502" i="1"/>
  <c r="W502" i="1"/>
  <c r="V502" i="1"/>
  <c r="O502" i="1"/>
  <c r="G502" i="1"/>
  <c r="A502" i="1"/>
  <c r="X501" i="1"/>
  <c r="W501" i="1"/>
  <c r="V501" i="1"/>
  <c r="O501" i="1"/>
  <c r="G501" i="1"/>
  <c r="A501" i="1"/>
  <c r="X500" i="1"/>
  <c r="W500" i="1"/>
  <c r="V500" i="1"/>
  <c r="O500" i="1"/>
  <c r="G500" i="1"/>
  <c r="A500" i="1"/>
  <c r="X499" i="1"/>
  <c r="W499" i="1"/>
  <c r="V499" i="1"/>
  <c r="O499" i="1"/>
  <c r="G499" i="1"/>
  <c r="A499" i="1"/>
  <c r="X498" i="1"/>
  <c r="W498" i="1"/>
  <c r="V498" i="1"/>
  <c r="O498" i="1"/>
  <c r="G498" i="1"/>
  <c r="A498" i="1"/>
  <c r="X497" i="1"/>
  <c r="W497" i="1"/>
  <c r="V497" i="1"/>
  <c r="O497" i="1"/>
  <c r="G497" i="1"/>
  <c r="A497" i="1"/>
  <c r="X496" i="1"/>
  <c r="W496" i="1"/>
  <c r="V496" i="1"/>
  <c r="O496" i="1"/>
  <c r="G496" i="1"/>
  <c r="A496" i="1"/>
  <c r="X495" i="1"/>
  <c r="W495" i="1"/>
  <c r="V495" i="1"/>
  <c r="O495" i="1"/>
  <c r="G495" i="1"/>
  <c r="A495" i="1"/>
  <c r="X494" i="1"/>
  <c r="W494" i="1"/>
  <c r="V494" i="1"/>
  <c r="O494" i="1"/>
  <c r="G494" i="1"/>
  <c r="A494" i="1"/>
  <c r="X493" i="1"/>
  <c r="W493" i="1"/>
  <c r="V493" i="1"/>
  <c r="O493" i="1"/>
  <c r="G493" i="1"/>
  <c r="A493" i="1"/>
  <c r="X492" i="1"/>
  <c r="W492" i="1"/>
  <c r="V492" i="1"/>
  <c r="O492" i="1"/>
  <c r="G492" i="1"/>
  <c r="A492" i="1"/>
  <c r="X491" i="1"/>
  <c r="W491" i="1"/>
  <c r="V491" i="1"/>
  <c r="O491" i="1"/>
  <c r="G491" i="1"/>
  <c r="A491" i="1"/>
  <c r="X490" i="1"/>
  <c r="W490" i="1"/>
  <c r="V490" i="1"/>
  <c r="O490" i="1"/>
  <c r="G490" i="1"/>
  <c r="A490" i="1"/>
  <c r="X489" i="1"/>
  <c r="W489" i="1"/>
  <c r="V489" i="1"/>
  <c r="O489" i="1"/>
  <c r="G489" i="1"/>
  <c r="A489" i="1"/>
  <c r="X488" i="1"/>
  <c r="W488" i="1"/>
  <c r="V488" i="1"/>
  <c r="O488" i="1"/>
  <c r="G488" i="1"/>
  <c r="A488" i="1"/>
  <c r="X487" i="1"/>
  <c r="W487" i="1"/>
  <c r="V487" i="1"/>
  <c r="O487" i="1"/>
  <c r="G487" i="1"/>
  <c r="A487" i="1"/>
  <c r="X486" i="1"/>
  <c r="W486" i="1"/>
  <c r="V486" i="1"/>
  <c r="O486" i="1"/>
  <c r="G486" i="1"/>
  <c r="A486" i="1"/>
  <c r="X485" i="1"/>
  <c r="W485" i="1"/>
  <c r="V485" i="1"/>
  <c r="O485" i="1"/>
  <c r="G485" i="1"/>
  <c r="A485" i="1"/>
  <c r="X484" i="1"/>
  <c r="W484" i="1"/>
  <c r="V484" i="1"/>
  <c r="O484" i="1"/>
  <c r="G484" i="1"/>
  <c r="A484" i="1"/>
  <c r="X483" i="1"/>
  <c r="W483" i="1"/>
  <c r="V483" i="1"/>
  <c r="O483" i="1"/>
  <c r="G483" i="1"/>
  <c r="A483" i="1"/>
  <c r="X482" i="1"/>
  <c r="W482" i="1"/>
  <c r="V482" i="1"/>
  <c r="O482" i="1"/>
  <c r="G482" i="1"/>
  <c r="A482" i="1"/>
  <c r="X481" i="1"/>
  <c r="W481" i="1"/>
  <c r="V481" i="1"/>
  <c r="O481" i="1"/>
  <c r="G481" i="1"/>
  <c r="A481" i="1"/>
  <c r="X480" i="1"/>
  <c r="W480" i="1"/>
  <c r="V480" i="1"/>
  <c r="O480" i="1"/>
  <c r="G480" i="1"/>
  <c r="A480" i="1"/>
  <c r="X479" i="1"/>
  <c r="W479" i="1"/>
  <c r="V479" i="1"/>
  <c r="O479" i="1"/>
  <c r="G479" i="1"/>
  <c r="A479" i="1"/>
  <c r="X478" i="1"/>
  <c r="W478" i="1"/>
  <c r="V478" i="1"/>
  <c r="O478" i="1"/>
  <c r="G478" i="1"/>
  <c r="A478" i="1"/>
  <c r="X477" i="1"/>
  <c r="W477" i="1"/>
  <c r="V477" i="1"/>
  <c r="O477" i="1"/>
  <c r="G477" i="1"/>
  <c r="A477" i="1"/>
  <c r="X476" i="1"/>
  <c r="W476" i="1"/>
  <c r="V476" i="1"/>
  <c r="O476" i="1"/>
  <c r="G476" i="1"/>
  <c r="A476" i="1"/>
  <c r="X475" i="1"/>
  <c r="W475" i="1"/>
  <c r="V475" i="1"/>
  <c r="O475" i="1"/>
  <c r="G475" i="1"/>
  <c r="A475" i="1"/>
  <c r="X474" i="1"/>
  <c r="W474" i="1"/>
  <c r="V474" i="1"/>
  <c r="O474" i="1"/>
  <c r="G474" i="1"/>
  <c r="A474" i="1"/>
  <c r="X473" i="1"/>
  <c r="W473" i="1"/>
  <c r="V473" i="1"/>
  <c r="O473" i="1"/>
  <c r="G473" i="1"/>
  <c r="A473" i="1"/>
  <c r="X472" i="1"/>
  <c r="W472" i="1"/>
  <c r="V472" i="1"/>
  <c r="O472" i="1"/>
  <c r="G472" i="1"/>
  <c r="A472" i="1"/>
  <c r="X471" i="1"/>
  <c r="W471" i="1"/>
  <c r="V471" i="1"/>
  <c r="O471" i="1"/>
  <c r="G471" i="1"/>
  <c r="A471" i="1"/>
  <c r="X470" i="1"/>
  <c r="W470" i="1"/>
  <c r="V470" i="1"/>
  <c r="O470" i="1"/>
  <c r="G470" i="1"/>
  <c r="A470" i="1"/>
  <c r="X469" i="1"/>
  <c r="W469" i="1"/>
  <c r="V469" i="1"/>
  <c r="O469" i="1"/>
  <c r="G469" i="1"/>
  <c r="A469" i="1"/>
  <c r="X468" i="1"/>
  <c r="W468" i="1"/>
  <c r="V468" i="1"/>
  <c r="O468" i="1"/>
  <c r="G468" i="1"/>
  <c r="A468" i="1"/>
  <c r="X467" i="1"/>
  <c r="W467" i="1"/>
  <c r="V467" i="1"/>
  <c r="O467" i="1"/>
  <c r="G467" i="1"/>
  <c r="A467" i="1"/>
  <c r="X466" i="1"/>
  <c r="W466" i="1"/>
  <c r="V466" i="1"/>
  <c r="O466" i="1"/>
  <c r="G466" i="1"/>
  <c r="A466" i="1"/>
  <c r="X465" i="1"/>
  <c r="W465" i="1"/>
  <c r="V465" i="1"/>
  <c r="O465" i="1"/>
  <c r="G465" i="1"/>
  <c r="A465" i="1"/>
  <c r="X464" i="1"/>
  <c r="W464" i="1"/>
  <c r="V464" i="1"/>
  <c r="O464" i="1"/>
  <c r="G464" i="1"/>
  <c r="A464" i="1"/>
  <c r="X463" i="1"/>
  <c r="W463" i="1"/>
  <c r="V463" i="1"/>
  <c r="O463" i="1"/>
  <c r="G463" i="1"/>
  <c r="A463" i="1"/>
  <c r="X462" i="1"/>
  <c r="W462" i="1"/>
  <c r="V462" i="1"/>
  <c r="O462" i="1"/>
  <c r="G462" i="1"/>
  <c r="A462" i="1"/>
  <c r="X461" i="1"/>
  <c r="W461" i="1"/>
  <c r="V461" i="1"/>
  <c r="O461" i="1"/>
  <c r="G461" i="1"/>
  <c r="A461" i="1"/>
  <c r="X460" i="1"/>
  <c r="W460" i="1"/>
  <c r="V460" i="1"/>
  <c r="O460" i="1"/>
  <c r="G460" i="1"/>
  <c r="A460" i="1"/>
  <c r="X459" i="1"/>
  <c r="W459" i="1"/>
  <c r="V459" i="1"/>
  <c r="O459" i="1"/>
  <c r="G459" i="1"/>
  <c r="A459" i="1"/>
  <c r="X458" i="1"/>
  <c r="W458" i="1"/>
  <c r="V458" i="1"/>
  <c r="O458" i="1"/>
  <c r="G458" i="1"/>
  <c r="A458" i="1"/>
  <c r="X457" i="1"/>
  <c r="W457" i="1"/>
  <c r="V457" i="1"/>
  <c r="O457" i="1"/>
  <c r="G457" i="1"/>
  <c r="A457" i="1"/>
  <c r="X456" i="1"/>
  <c r="W456" i="1"/>
  <c r="V456" i="1"/>
  <c r="O456" i="1"/>
  <c r="G456" i="1"/>
  <c r="A456" i="1"/>
  <c r="X455" i="1"/>
  <c r="W455" i="1"/>
  <c r="V455" i="1"/>
  <c r="O455" i="1"/>
  <c r="G455" i="1"/>
  <c r="A455" i="1"/>
  <c r="X454" i="1"/>
  <c r="W454" i="1"/>
  <c r="V454" i="1"/>
  <c r="O454" i="1"/>
  <c r="G454" i="1"/>
  <c r="A454" i="1"/>
  <c r="X453" i="1"/>
  <c r="W453" i="1"/>
  <c r="V453" i="1"/>
  <c r="O453" i="1"/>
  <c r="G453" i="1"/>
  <c r="A453" i="1"/>
  <c r="X452" i="1"/>
  <c r="W452" i="1"/>
  <c r="V452" i="1"/>
  <c r="O452" i="1"/>
  <c r="G452" i="1"/>
  <c r="A452" i="1"/>
  <c r="X451" i="1"/>
  <c r="W451" i="1"/>
  <c r="V451" i="1"/>
  <c r="O451" i="1"/>
  <c r="G451" i="1"/>
  <c r="A451" i="1"/>
  <c r="X450" i="1"/>
  <c r="W450" i="1"/>
  <c r="V450" i="1"/>
  <c r="O450" i="1"/>
  <c r="G450" i="1"/>
  <c r="A450" i="1"/>
  <c r="X449" i="1"/>
  <c r="W449" i="1"/>
  <c r="V449" i="1"/>
  <c r="O449" i="1"/>
  <c r="G449" i="1"/>
  <c r="A449" i="1"/>
  <c r="X448" i="1"/>
  <c r="W448" i="1"/>
  <c r="V448" i="1"/>
  <c r="O448" i="1"/>
  <c r="G448" i="1"/>
  <c r="A448" i="1"/>
  <c r="X447" i="1"/>
  <c r="W447" i="1"/>
  <c r="V447" i="1"/>
  <c r="O447" i="1"/>
  <c r="G447" i="1"/>
  <c r="A447" i="1"/>
  <c r="X446" i="1"/>
  <c r="W446" i="1"/>
  <c r="V446" i="1"/>
  <c r="O446" i="1"/>
  <c r="G446" i="1"/>
  <c r="A446" i="1"/>
  <c r="X445" i="1"/>
  <c r="W445" i="1"/>
  <c r="V445" i="1"/>
  <c r="O445" i="1"/>
  <c r="G445" i="1"/>
  <c r="A445" i="1"/>
  <c r="X444" i="1"/>
  <c r="W444" i="1"/>
  <c r="V444" i="1"/>
  <c r="O444" i="1"/>
  <c r="G444" i="1"/>
  <c r="A444" i="1"/>
  <c r="X443" i="1"/>
  <c r="W443" i="1"/>
  <c r="V443" i="1"/>
  <c r="O443" i="1"/>
  <c r="G443" i="1"/>
  <c r="A443" i="1"/>
  <c r="X442" i="1"/>
  <c r="W442" i="1"/>
  <c r="V442" i="1"/>
  <c r="O442" i="1"/>
  <c r="G442" i="1"/>
  <c r="A442" i="1"/>
  <c r="X441" i="1"/>
  <c r="W441" i="1"/>
  <c r="V441" i="1"/>
  <c r="O441" i="1"/>
  <c r="G441" i="1"/>
  <c r="A441" i="1"/>
  <c r="X440" i="1"/>
  <c r="W440" i="1"/>
  <c r="V440" i="1"/>
  <c r="O440" i="1"/>
  <c r="G440" i="1"/>
  <c r="A440" i="1"/>
  <c r="X439" i="1"/>
  <c r="W439" i="1"/>
  <c r="V439" i="1"/>
  <c r="O439" i="1"/>
  <c r="G439" i="1"/>
  <c r="A439" i="1"/>
  <c r="X438" i="1"/>
  <c r="W438" i="1"/>
  <c r="V438" i="1"/>
  <c r="O438" i="1"/>
  <c r="G438" i="1"/>
  <c r="A438" i="1"/>
  <c r="X437" i="1"/>
  <c r="W437" i="1"/>
  <c r="V437" i="1"/>
  <c r="O437" i="1"/>
  <c r="G437" i="1"/>
  <c r="A437" i="1"/>
  <c r="X436" i="1"/>
  <c r="W436" i="1"/>
  <c r="V436" i="1"/>
  <c r="O436" i="1"/>
  <c r="G436" i="1"/>
  <c r="A436" i="1"/>
  <c r="X435" i="1"/>
  <c r="W435" i="1"/>
  <c r="V435" i="1"/>
  <c r="O435" i="1"/>
  <c r="G435" i="1"/>
  <c r="A435" i="1"/>
  <c r="X434" i="1"/>
  <c r="W434" i="1"/>
  <c r="V434" i="1"/>
  <c r="O434" i="1"/>
  <c r="G434" i="1"/>
  <c r="A434" i="1"/>
  <c r="X433" i="1"/>
  <c r="W433" i="1"/>
  <c r="V433" i="1"/>
  <c r="O433" i="1"/>
  <c r="G433" i="1"/>
  <c r="A433" i="1"/>
  <c r="X432" i="1"/>
  <c r="W432" i="1"/>
  <c r="V432" i="1"/>
  <c r="O432" i="1"/>
  <c r="G432" i="1"/>
  <c r="A432" i="1"/>
  <c r="X431" i="1"/>
  <c r="W431" i="1"/>
  <c r="V431" i="1"/>
  <c r="O431" i="1"/>
  <c r="G431" i="1"/>
  <c r="A431" i="1"/>
  <c r="X430" i="1"/>
  <c r="W430" i="1"/>
  <c r="V430" i="1"/>
  <c r="O430" i="1"/>
  <c r="G430" i="1"/>
  <c r="A430" i="1"/>
  <c r="X429" i="1"/>
  <c r="W429" i="1"/>
  <c r="V429" i="1"/>
  <c r="O429" i="1"/>
  <c r="G429" i="1"/>
  <c r="A429" i="1"/>
  <c r="X428" i="1"/>
  <c r="W428" i="1"/>
  <c r="V428" i="1"/>
  <c r="O428" i="1"/>
  <c r="G428" i="1"/>
  <c r="A428" i="1"/>
  <c r="X427" i="1"/>
  <c r="W427" i="1"/>
  <c r="V427" i="1"/>
  <c r="O427" i="1"/>
  <c r="G427" i="1"/>
  <c r="A427" i="1"/>
  <c r="X426" i="1"/>
  <c r="W426" i="1"/>
  <c r="V426" i="1"/>
  <c r="O426" i="1"/>
  <c r="G426" i="1"/>
  <c r="A426" i="1"/>
  <c r="X425" i="1"/>
  <c r="W425" i="1"/>
  <c r="V425" i="1"/>
  <c r="O425" i="1"/>
  <c r="G425" i="1"/>
  <c r="A425" i="1"/>
  <c r="X424" i="1"/>
  <c r="W424" i="1"/>
  <c r="V424" i="1"/>
  <c r="O424" i="1"/>
  <c r="G424" i="1"/>
  <c r="A424" i="1"/>
  <c r="X423" i="1"/>
  <c r="W423" i="1"/>
  <c r="V423" i="1"/>
  <c r="O423" i="1"/>
  <c r="G423" i="1"/>
  <c r="A423" i="1"/>
  <c r="X422" i="1"/>
  <c r="W422" i="1"/>
  <c r="V422" i="1"/>
  <c r="O422" i="1"/>
  <c r="G422" i="1"/>
  <c r="A422" i="1"/>
  <c r="X421" i="1"/>
  <c r="W421" i="1"/>
  <c r="V421" i="1"/>
  <c r="O421" i="1"/>
  <c r="G421" i="1"/>
  <c r="A421" i="1"/>
  <c r="X420" i="1"/>
  <c r="W420" i="1"/>
  <c r="V420" i="1"/>
  <c r="O420" i="1"/>
  <c r="G420" i="1"/>
  <c r="A420" i="1"/>
  <c r="X419" i="1"/>
  <c r="W419" i="1"/>
  <c r="V419" i="1"/>
  <c r="O419" i="1"/>
  <c r="G419" i="1"/>
  <c r="A419" i="1"/>
  <c r="X418" i="1"/>
  <c r="W418" i="1"/>
  <c r="V418" i="1"/>
  <c r="O418" i="1"/>
  <c r="G418" i="1"/>
  <c r="A418" i="1"/>
  <c r="X417" i="1"/>
  <c r="W417" i="1"/>
  <c r="V417" i="1"/>
  <c r="O417" i="1"/>
  <c r="G417" i="1"/>
  <c r="A417" i="1"/>
  <c r="X416" i="1"/>
  <c r="W416" i="1"/>
  <c r="V416" i="1"/>
  <c r="O416" i="1"/>
  <c r="G416" i="1"/>
  <c r="A416" i="1"/>
  <c r="X415" i="1"/>
  <c r="W415" i="1"/>
  <c r="V415" i="1"/>
  <c r="O415" i="1"/>
  <c r="G415" i="1"/>
  <c r="A415" i="1"/>
  <c r="X414" i="1"/>
  <c r="W414" i="1"/>
  <c r="V414" i="1"/>
  <c r="O414" i="1"/>
  <c r="G414" i="1"/>
  <c r="A414" i="1"/>
  <c r="X413" i="1"/>
  <c r="W413" i="1"/>
  <c r="V413" i="1"/>
  <c r="O413" i="1"/>
  <c r="G413" i="1"/>
  <c r="A413" i="1"/>
  <c r="X412" i="1"/>
  <c r="W412" i="1"/>
  <c r="V412" i="1"/>
  <c r="O412" i="1"/>
  <c r="G412" i="1"/>
  <c r="A412" i="1"/>
  <c r="X411" i="1"/>
  <c r="W411" i="1"/>
  <c r="V411" i="1"/>
  <c r="O411" i="1"/>
  <c r="G411" i="1"/>
  <c r="A411" i="1"/>
  <c r="X410" i="1"/>
  <c r="W410" i="1"/>
  <c r="V410" i="1"/>
  <c r="O410" i="1"/>
  <c r="G410" i="1"/>
  <c r="A410" i="1"/>
  <c r="X409" i="1"/>
  <c r="W409" i="1"/>
  <c r="V409" i="1"/>
  <c r="O409" i="1"/>
  <c r="G409" i="1"/>
  <c r="A409" i="1"/>
  <c r="X408" i="1"/>
  <c r="W408" i="1"/>
  <c r="V408" i="1"/>
  <c r="O408" i="1"/>
  <c r="G408" i="1"/>
  <c r="A408" i="1"/>
  <c r="X407" i="1"/>
  <c r="W407" i="1"/>
  <c r="V407" i="1"/>
  <c r="O407" i="1"/>
  <c r="G407" i="1"/>
  <c r="A407" i="1"/>
  <c r="X406" i="1"/>
  <c r="W406" i="1"/>
  <c r="V406" i="1"/>
  <c r="O406" i="1"/>
  <c r="G406" i="1"/>
  <c r="A406" i="1"/>
  <c r="X405" i="1"/>
  <c r="W405" i="1"/>
  <c r="V405" i="1"/>
  <c r="O405" i="1"/>
  <c r="G405" i="1"/>
  <c r="A405" i="1"/>
  <c r="X404" i="1"/>
  <c r="W404" i="1"/>
  <c r="V404" i="1"/>
  <c r="O404" i="1"/>
  <c r="G404" i="1"/>
  <c r="A404" i="1"/>
  <c r="X403" i="1"/>
  <c r="W403" i="1"/>
  <c r="V403" i="1"/>
  <c r="O403" i="1"/>
  <c r="G403" i="1"/>
  <c r="A403" i="1"/>
  <c r="X402" i="1"/>
  <c r="W402" i="1"/>
  <c r="V402" i="1"/>
  <c r="O402" i="1"/>
  <c r="G402" i="1"/>
  <c r="A402" i="1"/>
  <c r="X401" i="1"/>
  <c r="W401" i="1"/>
  <c r="V401" i="1"/>
  <c r="O401" i="1"/>
  <c r="G401" i="1"/>
  <c r="A401" i="1"/>
  <c r="X400" i="1"/>
  <c r="W400" i="1"/>
  <c r="V400" i="1"/>
  <c r="D38" i="4"/>
  <c r="C47" i="4"/>
  <c r="O400" i="1"/>
  <c r="A400" i="1"/>
  <c r="X399" i="1"/>
  <c r="W399" i="1"/>
  <c r="V399" i="1"/>
  <c r="O399" i="1"/>
  <c r="G399" i="1"/>
  <c r="A399" i="1"/>
  <c r="X398" i="1"/>
  <c r="W398" i="1"/>
  <c r="V398" i="1"/>
  <c r="O398" i="1"/>
  <c r="G398" i="1"/>
  <c r="A398" i="1"/>
  <c r="X397" i="1"/>
  <c r="W397" i="1"/>
  <c r="V397" i="1"/>
  <c r="O397" i="1"/>
  <c r="G397" i="1"/>
  <c r="A397" i="1"/>
  <c r="X396" i="1"/>
  <c r="W396" i="1"/>
  <c r="V396" i="1"/>
  <c r="O396" i="1"/>
  <c r="G396" i="1"/>
  <c r="A396" i="1"/>
  <c r="X395" i="1"/>
  <c r="W395" i="1"/>
  <c r="V395" i="1"/>
  <c r="O395" i="1"/>
  <c r="G395" i="1"/>
  <c r="A395" i="1"/>
  <c r="X394" i="1"/>
  <c r="W394" i="1"/>
  <c r="V394" i="1"/>
  <c r="O394" i="1"/>
  <c r="G394" i="1"/>
  <c r="A394" i="1"/>
  <c r="X393" i="1"/>
  <c r="W393" i="1"/>
  <c r="V393" i="1"/>
  <c r="O393" i="1"/>
  <c r="G393" i="1"/>
  <c r="A393" i="1"/>
  <c r="X392" i="1"/>
  <c r="W392" i="1"/>
  <c r="V392" i="1"/>
  <c r="O392" i="1"/>
  <c r="G392" i="1"/>
  <c r="A392" i="1"/>
  <c r="X391" i="1"/>
  <c r="W391" i="1"/>
  <c r="V391" i="1"/>
  <c r="O391" i="1"/>
  <c r="G391" i="1"/>
  <c r="A391" i="1"/>
  <c r="X390" i="1"/>
  <c r="W390" i="1"/>
  <c r="V390" i="1"/>
  <c r="O390" i="1"/>
  <c r="G390" i="1"/>
  <c r="A390" i="1"/>
  <c r="X389" i="1"/>
  <c r="W389" i="1"/>
  <c r="V389" i="1"/>
  <c r="O389" i="1"/>
  <c r="G389" i="1"/>
  <c r="A389" i="1"/>
  <c r="X388" i="1"/>
  <c r="W388" i="1"/>
  <c r="V388" i="1"/>
  <c r="O388" i="1"/>
  <c r="G388" i="1"/>
  <c r="A388" i="1"/>
  <c r="X387" i="1"/>
  <c r="W387" i="1"/>
  <c r="V387" i="1"/>
  <c r="O387" i="1"/>
  <c r="G387" i="1"/>
  <c r="A387" i="1"/>
  <c r="X386" i="1"/>
  <c r="W386" i="1"/>
  <c r="V386" i="1"/>
  <c r="O386" i="1"/>
  <c r="G386" i="1"/>
  <c r="A386" i="1"/>
  <c r="X385" i="1"/>
  <c r="W385" i="1"/>
  <c r="V385" i="1"/>
  <c r="O385" i="1"/>
  <c r="G385" i="1"/>
  <c r="A385" i="1"/>
  <c r="X384" i="1"/>
  <c r="W384" i="1"/>
  <c r="V384" i="1"/>
  <c r="O384" i="1"/>
  <c r="G384" i="1"/>
  <c r="A384" i="1"/>
  <c r="X383" i="1"/>
  <c r="W383" i="1"/>
  <c r="V383" i="1"/>
  <c r="O383" i="1"/>
  <c r="G383" i="1"/>
  <c r="A383" i="1"/>
  <c r="X382" i="1"/>
  <c r="W382" i="1"/>
  <c r="V382" i="1"/>
  <c r="O382" i="1"/>
  <c r="G382" i="1"/>
  <c r="A382" i="1"/>
  <c r="X381" i="1"/>
  <c r="W381" i="1"/>
  <c r="V381" i="1"/>
  <c r="O381" i="1"/>
  <c r="G381" i="1"/>
  <c r="A381" i="1"/>
  <c r="X380" i="1"/>
  <c r="W380" i="1"/>
  <c r="V380" i="1"/>
  <c r="O380" i="1"/>
  <c r="G380" i="1"/>
  <c r="A380" i="1"/>
  <c r="X379" i="1"/>
  <c r="W379" i="1"/>
  <c r="V379" i="1"/>
  <c r="O379" i="1"/>
  <c r="G379" i="1"/>
  <c r="A379" i="1"/>
  <c r="X378" i="1"/>
  <c r="W378" i="1"/>
  <c r="V378" i="1"/>
  <c r="O378" i="1"/>
  <c r="G378" i="1"/>
  <c r="A378" i="1"/>
  <c r="X377" i="1"/>
  <c r="W377" i="1"/>
  <c r="V377" i="1"/>
  <c r="O377" i="1"/>
  <c r="G377" i="1"/>
  <c r="A377" i="1"/>
  <c r="X376" i="1"/>
  <c r="W376" i="1"/>
  <c r="V376" i="1"/>
  <c r="O376" i="1"/>
  <c r="G376" i="1"/>
  <c r="A376" i="1"/>
  <c r="X375" i="1"/>
  <c r="W375" i="1"/>
  <c r="V375" i="1"/>
  <c r="O375" i="1"/>
  <c r="G375" i="1"/>
  <c r="A375" i="1"/>
  <c r="X374" i="1"/>
  <c r="W374" i="1"/>
  <c r="V374" i="1"/>
  <c r="O374" i="1"/>
  <c r="G374" i="1"/>
  <c r="A374" i="1"/>
  <c r="X373" i="1"/>
  <c r="W373" i="1"/>
  <c r="V373" i="1"/>
  <c r="O373" i="1"/>
  <c r="G373" i="1"/>
  <c r="A373" i="1"/>
  <c r="X372" i="1"/>
  <c r="W372" i="1"/>
  <c r="V372" i="1"/>
  <c r="O372" i="1"/>
  <c r="G372" i="1"/>
  <c r="A372" i="1"/>
  <c r="X371" i="1"/>
  <c r="W371" i="1"/>
  <c r="V371" i="1"/>
  <c r="O371" i="1"/>
  <c r="G371" i="1"/>
  <c r="A371" i="1"/>
  <c r="X370" i="1"/>
  <c r="W370" i="1"/>
  <c r="V370" i="1"/>
  <c r="O370" i="1"/>
  <c r="G370" i="1"/>
  <c r="A370" i="1"/>
  <c r="X369" i="1"/>
  <c r="W369" i="1"/>
  <c r="V369" i="1"/>
  <c r="O369" i="1"/>
  <c r="G369" i="1"/>
  <c r="A369" i="1"/>
  <c r="X368" i="1"/>
  <c r="W368" i="1"/>
  <c r="V368" i="1"/>
  <c r="O368" i="1"/>
  <c r="G368" i="1"/>
  <c r="A368" i="1"/>
  <c r="X367" i="1"/>
  <c r="W367" i="1"/>
  <c r="V367" i="1"/>
  <c r="O367" i="1"/>
  <c r="G367" i="1"/>
  <c r="A367" i="1"/>
  <c r="X366" i="1"/>
  <c r="W366" i="1"/>
  <c r="V366" i="1"/>
  <c r="O366" i="1"/>
  <c r="G366" i="1"/>
  <c r="A366" i="1"/>
  <c r="X365" i="1"/>
  <c r="W365" i="1"/>
  <c r="V365" i="1"/>
  <c r="O365" i="1"/>
  <c r="G365" i="1"/>
  <c r="A365" i="1"/>
  <c r="X364" i="1"/>
  <c r="W364" i="1"/>
  <c r="V364" i="1"/>
  <c r="O364" i="1"/>
  <c r="G364" i="1"/>
  <c r="A364" i="1"/>
  <c r="X363" i="1"/>
  <c r="W363" i="1"/>
  <c r="V363" i="1"/>
  <c r="O363" i="1"/>
  <c r="G363" i="1"/>
  <c r="A363" i="1"/>
  <c r="X362" i="1"/>
  <c r="W362" i="1"/>
  <c r="V362" i="1"/>
  <c r="O362" i="1"/>
  <c r="G362" i="1"/>
  <c r="A362" i="1"/>
  <c r="X361" i="1"/>
  <c r="W361" i="1"/>
  <c r="V361" i="1"/>
  <c r="O361" i="1"/>
  <c r="G361" i="1"/>
  <c r="A361" i="1"/>
  <c r="X360" i="1"/>
  <c r="W360" i="1"/>
  <c r="V360" i="1"/>
  <c r="O360" i="1"/>
  <c r="G360" i="1"/>
  <c r="A360" i="1"/>
  <c r="X359" i="1"/>
  <c r="W359" i="1"/>
  <c r="V359" i="1"/>
  <c r="O359" i="1"/>
  <c r="G359" i="1"/>
  <c r="A359" i="1"/>
  <c r="X358" i="1"/>
  <c r="W358" i="1"/>
  <c r="V358" i="1"/>
  <c r="O358" i="1"/>
  <c r="G358" i="1"/>
  <c r="A358" i="1"/>
  <c r="X357" i="1"/>
  <c r="W357" i="1"/>
  <c r="V357" i="1"/>
  <c r="O357" i="1"/>
  <c r="G357" i="1"/>
  <c r="A357" i="1"/>
  <c r="X356" i="1"/>
  <c r="W356" i="1"/>
  <c r="V356" i="1"/>
  <c r="O356" i="1"/>
  <c r="G356" i="1"/>
  <c r="A356" i="1"/>
  <c r="X355" i="1"/>
  <c r="W355" i="1"/>
  <c r="V355" i="1"/>
  <c r="O355" i="1"/>
  <c r="G355" i="1"/>
  <c r="A355" i="1"/>
  <c r="X354" i="1"/>
  <c r="W354" i="1"/>
  <c r="V354" i="1"/>
  <c r="O354" i="1"/>
  <c r="G354" i="1"/>
  <c r="A354" i="1"/>
  <c r="X353" i="1"/>
  <c r="W353" i="1"/>
  <c r="V353" i="1"/>
  <c r="O353" i="1"/>
  <c r="G353" i="1"/>
  <c r="A353" i="1"/>
  <c r="X352" i="1"/>
  <c r="W352" i="1"/>
  <c r="V352" i="1"/>
  <c r="O352" i="1"/>
  <c r="G352" i="1"/>
  <c r="A352" i="1"/>
  <c r="X351" i="1"/>
  <c r="W351" i="1"/>
  <c r="V351" i="1"/>
  <c r="O351" i="1"/>
  <c r="G351" i="1"/>
  <c r="A351" i="1"/>
  <c r="X350" i="1"/>
  <c r="W350" i="1"/>
  <c r="V350" i="1"/>
  <c r="O350" i="1"/>
  <c r="G350" i="1"/>
  <c r="A350" i="1"/>
  <c r="X349" i="1"/>
  <c r="W349" i="1"/>
  <c r="V349" i="1"/>
  <c r="O349" i="1"/>
  <c r="G349" i="1"/>
  <c r="A349" i="1"/>
  <c r="X348" i="1"/>
  <c r="W348" i="1"/>
  <c r="V348" i="1"/>
  <c r="O348" i="1"/>
  <c r="G348" i="1"/>
  <c r="A348" i="1"/>
  <c r="X347" i="1"/>
  <c r="W347" i="1"/>
  <c r="V347" i="1"/>
  <c r="O347" i="1"/>
  <c r="G347" i="1"/>
  <c r="A347" i="1"/>
  <c r="X346" i="1"/>
  <c r="W346" i="1"/>
  <c r="V346" i="1"/>
  <c r="O346" i="1"/>
  <c r="G346" i="1"/>
  <c r="A346" i="1"/>
  <c r="X345" i="1"/>
  <c r="W345" i="1"/>
  <c r="V345" i="1"/>
  <c r="O345" i="1"/>
  <c r="G345" i="1"/>
  <c r="A345" i="1"/>
  <c r="X344" i="1"/>
  <c r="W344" i="1"/>
  <c r="V344" i="1"/>
  <c r="O344" i="1"/>
  <c r="G344" i="1"/>
  <c r="A344" i="1"/>
  <c r="X343" i="1"/>
  <c r="W343" i="1"/>
  <c r="V343" i="1"/>
  <c r="O343" i="1"/>
  <c r="G343" i="1"/>
  <c r="A343" i="1"/>
  <c r="X342" i="1"/>
  <c r="W342" i="1"/>
  <c r="V342" i="1"/>
  <c r="O342" i="1"/>
  <c r="G342" i="1"/>
  <c r="A342" i="1"/>
  <c r="X341" i="1"/>
  <c r="W341" i="1"/>
  <c r="V341" i="1"/>
  <c r="O341" i="1"/>
  <c r="G341" i="1"/>
  <c r="A341" i="1"/>
  <c r="X340" i="1"/>
  <c r="W340" i="1"/>
  <c r="V340" i="1"/>
  <c r="O340" i="1"/>
  <c r="G340" i="1"/>
  <c r="A340" i="1"/>
  <c r="X339" i="1"/>
  <c r="W339" i="1"/>
  <c r="V339" i="1"/>
  <c r="O339" i="1"/>
  <c r="G339" i="1"/>
  <c r="A339" i="1"/>
  <c r="X338" i="1"/>
  <c r="W338" i="1"/>
  <c r="V338" i="1"/>
  <c r="O338" i="1"/>
  <c r="G338" i="1"/>
  <c r="A338" i="1"/>
  <c r="X337" i="1"/>
  <c r="W337" i="1"/>
  <c r="V337" i="1"/>
  <c r="O337" i="1"/>
  <c r="G337" i="1"/>
  <c r="A337" i="1"/>
  <c r="X336" i="1"/>
  <c r="W336" i="1"/>
  <c r="V336" i="1"/>
  <c r="O336" i="1"/>
  <c r="G336" i="1"/>
  <c r="A336" i="1"/>
  <c r="X335" i="1"/>
  <c r="W335" i="1"/>
  <c r="V335" i="1"/>
  <c r="O335" i="1"/>
  <c r="G335" i="1"/>
  <c r="A335" i="1"/>
  <c r="X334" i="1"/>
  <c r="W334" i="1"/>
  <c r="V334" i="1"/>
  <c r="O334" i="1"/>
  <c r="G334" i="1"/>
  <c r="A334" i="1"/>
  <c r="X333" i="1"/>
  <c r="W333" i="1"/>
  <c r="V333" i="1"/>
  <c r="O333" i="1"/>
  <c r="G333" i="1"/>
  <c r="A333" i="1"/>
  <c r="X332" i="1"/>
  <c r="W332" i="1"/>
  <c r="V332" i="1"/>
  <c r="O332" i="1"/>
  <c r="G332" i="1"/>
  <c r="A332" i="1"/>
  <c r="X331" i="1"/>
  <c r="W331" i="1"/>
  <c r="V331" i="1"/>
  <c r="O331" i="1"/>
  <c r="G331" i="1"/>
  <c r="A331" i="1"/>
  <c r="X330" i="1"/>
  <c r="W330" i="1"/>
  <c r="V330" i="1"/>
  <c r="O330" i="1"/>
  <c r="G330" i="1"/>
  <c r="A330" i="1"/>
  <c r="X329" i="1"/>
  <c r="W329" i="1"/>
  <c r="V329" i="1"/>
  <c r="O329" i="1"/>
  <c r="G329" i="1"/>
  <c r="A329" i="1"/>
  <c r="X328" i="1"/>
  <c r="W328" i="1"/>
  <c r="V328" i="1"/>
  <c r="O328" i="1"/>
  <c r="G328" i="1"/>
  <c r="A328" i="1"/>
  <c r="X327" i="1"/>
  <c r="W327" i="1"/>
  <c r="V327" i="1"/>
  <c r="O327" i="1"/>
  <c r="G327" i="1"/>
  <c r="A327" i="1"/>
  <c r="X326" i="1"/>
  <c r="W326" i="1"/>
  <c r="V326" i="1"/>
  <c r="O326" i="1"/>
  <c r="G326" i="1"/>
  <c r="A326" i="1"/>
  <c r="X325" i="1"/>
  <c r="W325" i="1"/>
  <c r="V325" i="1"/>
  <c r="O325" i="1"/>
  <c r="G325" i="1"/>
  <c r="A325" i="1"/>
  <c r="X324" i="1"/>
  <c r="W324" i="1"/>
  <c r="V324" i="1"/>
  <c r="O324" i="1"/>
  <c r="G324" i="1"/>
  <c r="A324" i="1"/>
  <c r="X323" i="1"/>
  <c r="W323" i="1"/>
  <c r="V323" i="1"/>
  <c r="O323" i="1"/>
  <c r="G323" i="1"/>
  <c r="A323" i="1"/>
  <c r="X322" i="1"/>
  <c r="W322" i="1"/>
  <c r="V322" i="1"/>
  <c r="O322" i="1"/>
  <c r="G322" i="1"/>
  <c r="A322" i="1"/>
  <c r="X321" i="1"/>
  <c r="W321" i="1"/>
  <c r="V321" i="1"/>
  <c r="O321" i="1"/>
  <c r="G321" i="1"/>
  <c r="A321" i="1"/>
  <c r="X320" i="1"/>
  <c r="W320" i="1"/>
  <c r="V320" i="1"/>
  <c r="O320" i="1"/>
  <c r="G320" i="1"/>
  <c r="A320" i="1"/>
  <c r="X319" i="1"/>
  <c r="W319" i="1"/>
  <c r="V319" i="1"/>
  <c r="O319" i="1"/>
  <c r="G319" i="1"/>
  <c r="A319" i="1"/>
  <c r="X318" i="1"/>
  <c r="W318" i="1"/>
  <c r="V318" i="1"/>
  <c r="O318" i="1"/>
  <c r="G318" i="1"/>
  <c r="A318" i="1"/>
  <c r="X317" i="1"/>
  <c r="W317" i="1"/>
  <c r="V317" i="1"/>
  <c r="O317" i="1"/>
  <c r="G317" i="1"/>
  <c r="A317" i="1"/>
  <c r="X316" i="1"/>
  <c r="W316" i="1"/>
  <c r="V316" i="1"/>
  <c r="O316" i="1"/>
  <c r="G316" i="1"/>
  <c r="A316" i="1"/>
  <c r="X315" i="1"/>
  <c r="W315" i="1"/>
  <c r="V315" i="1"/>
  <c r="O315" i="1"/>
  <c r="G315" i="1"/>
  <c r="A315" i="1"/>
  <c r="X314" i="1"/>
  <c r="W314" i="1"/>
  <c r="V314" i="1"/>
  <c r="O314" i="1"/>
  <c r="G314" i="1"/>
  <c r="A314" i="1"/>
  <c r="X313" i="1"/>
  <c r="W313" i="1"/>
  <c r="V313" i="1"/>
  <c r="O313" i="1"/>
  <c r="G313" i="1"/>
  <c r="A313" i="1"/>
  <c r="X312" i="1"/>
  <c r="W312" i="1"/>
  <c r="V312" i="1"/>
  <c r="O312" i="1"/>
  <c r="G312" i="1"/>
  <c r="A312" i="1"/>
  <c r="X311" i="1"/>
  <c r="W311" i="1"/>
  <c r="V311" i="1"/>
  <c r="O311" i="1"/>
  <c r="G311" i="1"/>
  <c r="A311" i="1"/>
  <c r="X310" i="1"/>
  <c r="W310" i="1"/>
  <c r="V310" i="1"/>
  <c r="O310" i="1"/>
  <c r="G310" i="1"/>
  <c r="A310" i="1"/>
  <c r="X309" i="1"/>
  <c r="W309" i="1"/>
  <c r="V309" i="1"/>
  <c r="O309" i="1"/>
  <c r="G309" i="1"/>
  <c r="A309" i="1"/>
  <c r="X308" i="1"/>
  <c r="W308" i="1"/>
  <c r="V308" i="1"/>
  <c r="O308" i="1"/>
  <c r="G308" i="1"/>
  <c r="A308" i="1"/>
  <c r="X307" i="1"/>
  <c r="W307" i="1"/>
  <c r="V307" i="1"/>
  <c r="O307" i="1"/>
  <c r="G307" i="1"/>
  <c r="A307" i="1"/>
  <c r="X306" i="1"/>
  <c r="W306" i="1"/>
  <c r="V306" i="1"/>
  <c r="O306" i="1"/>
  <c r="G306" i="1"/>
  <c r="A306" i="1"/>
  <c r="X305" i="1"/>
  <c r="W305" i="1"/>
  <c r="V305" i="1"/>
  <c r="O305" i="1"/>
  <c r="G305" i="1"/>
  <c r="A305" i="1"/>
  <c r="X304" i="1"/>
  <c r="W304" i="1"/>
  <c r="V304" i="1"/>
  <c r="O304" i="1"/>
  <c r="G304" i="1"/>
  <c r="A304" i="1"/>
  <c r="X303" i="1"/>
  <c r="W303" i="1"/>
  <c r="V303" i="1"/>
  <c r="O303" i="1"/>
  <c r="G303" i="1"/>
  <c r="A303" i="1"/>
  <c r="X302" i="1"/>
  <c r="W302" i="1"/>
  <c r="V302" i="1"/>
  <c r="O302" i="1"/>
  <c r="G302" i="1"/>
  <c r="A302" i="1"/>
  <c r="X301" i="1"/>
  <c r="W301" i="1"/>
  <c r="V301" i="1"/>
  <c r="O301" i="1"/>
  <c r="G301" i="1"/>
  <c r="A301" i="1"/>
  <c r="X300" i="1"/>
  <c r="W300" i="1"/>
  <c r="V300" i="1"/>
  <c r="O300" i="1"/>
  <c r="G300" i="1"/>
  <c r="A300" i="1"/>
  <c r="X299" i="1"/>
  <c r="W299" i="1"/>
  <c r="V299" i="1"/>
  <c r="O299" i="1"/>
  <c r="G299" i="1"/>
  <c r="A299" i="1"/>
  <c r="X298" i="1"/>
  <c r="W298" i="1"/>
  <c r="V298" i="1"/>
  <c r="O298" i="1"/>
  <c r="G298" i="1"/>
  <c r="A298" i="1"/>
  <c r="X297" i="1"/>
  <c r="W297" i="1"/>
  <c r="V297" i="1"/>
  <c r="O297" i="1"/>
  <c r="G297" i="1"/>
  <c r="A297" i="1"/>
  <c r="X296" i="1"/>
  <c r="W296" i="1"/>
  <c r="V296" i="1"/>
  <c r="O296" i="1"/>
  <c r="G296" i="1"/>
  <c r="A296" i="1"/>
  <c r="X295" i="1"/>
  <c r="W295" i="1"/>
  <c r="V295" i="1"/>
  <c r="O295" i="1"/>
  <c r="G295" i="1"/>
  <c r="A295" i="1"/>
  <c r="X294" i="1"/>
  <c r="W294" i="1"/>
  <c r="V294" i="1"/>
  <c r="O294" i="1"/>
  <c r="G294" i="1"/>
  <c r="A294" i="1"/>
  <c r="X293" i="1"/>
  <c r="W293" i="1"/>
  <c r="V293" i="1"/>
  <c r="O293" i="1"/>
  <c r="G293" i="1"/>
  <c r="A293" i="1"/>
  <c r="X292" i="1"/>
  <c r="W292" i="1"/>
  <c r="V292" i="1"/>
  <c r="O292" i="1"/>
  <c r="G292" i="1"/>
  <c r="A292" i="1"/>
  <c r="X291" i="1"/>
  <c r="W291" i="1"/>
  <c r="V291" i="1"/>
  <c r="O291" i="1"/>
  <c r="G291" i="1"/>
  <c r="A291" i="1"/>
  <c r="X290" i="1"/>
  <c r="W290" i="1"/>
  <c r="V290" i="1"/>
  <c r="O290" i="1"/>
  <c r="G290" i="1"/>
  <c r="A290" i="1"/>
  <c r="X289" i="1"/>
  <c r="W289" i="1"/>
  <c r="V289" i="1"/>
  <c r="O289" i="1"/>
  <c r="G289" i="1"/>
  <c r="A289" i="1"/>
  <c r="X288" i="1"/>
  <c r="W288" i="1"/>
  <c r="V288" i="1"/>
  <c r="O288" i="1"/>
  <c r="G288" i="1"/>
  <c r="A288" i="1"/>
  <c r="X287" i="1"/>
  <c r="W287" i="1"/>
  <c r="V287" i="1"/>
  <c r="O287" i="1"/>
  <c r="G287" i="1"/>
  <c r="A287" i="1"/>
  <c r="X286" i="1"/>
  <c r="W286" i="1"/>
  <c r="V286" i="1"/>
  <c r="O286" i="1"/>
  <c r="G286" i="1"/>
  <c r="A286" i="1"/>
  <c r="X285" i="1"/>
  <c r="W285" i="1"/>
  <c r="V285" i="1"/>
  <c r="O285" i="1"/>
  <c r="G285" i="1"/>
  <c r="A285" i="1"/>
  <c r="X284" i="1"/>
  <c r="W284" i="1"/>
  <c r="V284" i="1"/>
  <c r="O284" i="1"/>
  <c r="G284" i="1"/>
  <c r="A284" i="1"/>
  <c r="X283" i="1"/>
  <c r="W283" i="1"/>
  <c r="V283" i="1"/>
  <c r="O283" i="1"/>
  <c r="G283" i="1"/>
  <c r="A283" i="1"/>
  <c r="X282" i="1"/>
  <c r="W282" i="1"/>
  <c r="V282" i="1"/>
  <c r="O282" i="1"/>
  <c r="G282" i="1"/>
  <c r="A282" i="1"/>
  <c r="X281" i="1"/>
  <c r="W281" i="1"/>
  <c r="V281" i="1"/>
  <c r="O281" i="1"/>
  <c r="G281" i="1"/>
  <c r="A281" i="1"/>
  <c r="X280" i="1"/>
  <c r="W280" i="1"/>
  <c r="V280" i="1"/>
  <c r="O280" i="1"/>
  <c r="G280" i="1"/>
  <c r="A280" i="1"/>
  <c r="X279" i="1"/>
  <c r="W279" i="1"/>
  <c r="V279" i="1"/>
  <c r="O279" i="1"/>
  <c r="G279" i="1"/>
  <c r="A279" i="1"/>
  <c r="X278" i="1"/>
  <c r="W278" i="1"/>
  <c r="V278" i="1"/>
  <c r="O278" i="1"/>
  <c r="G278" i="1"/>
  <c r="A278" i="1"/>
  <c r="X277" i="1"/>
  <c r="W277" i="1"/>
  <c r="V277" i="1"/>
  <c r="O277" i="1"/>
  <c r="G277" i="1"/>
  <c r="A277" i="1"/>
  <c r="X276" i="1"/>
  <c r="W276" i="1"/>
  <c r="V276" i="1"/>
  <c r="O276" i="1"/>
  <c r="G276" i="1"/>
  <c r="A276" i="1"/>
  <c r="X275" i="1"/>
  <c r="W275" i="1"/>
  <c r="V275" i="1"/>
  <c r="O275" i="1"/>
  <c r="G275" i="1"/>
  <c r="A275" i="1"/>
  <c r="X274" i="1"/>
  <c r="W274" i="1"/>
  <c r="V274" i="1"/>
  <c r="O274" i="1"/>
  <c r="G274" i="1"/>
  <c r="A274" i="1"/>
  <c r="X273" i="1"/>
  <c r="W273" i="1"/>
  <c r="V273" i="1"/>
  <c r="O273" i="1"/>
  <c r="G273" i="1"/>
  <c r="A273" i="1"/>
  <c r="X272" i="1"/>
  <c r="W272" i="1"/>
  <c r="V272" i="1"/>
  <c r="O272" i="1"/>
  <c r="G272" i="1"/>
  <c r="A272" i="1"/>
  <c r="X271" i="1"/>
  <c r="W271" i="1"/>
  <c r="V271" i="1"/>
  <c r="O271" i="1"/>
  <c r="G271" i="1"/>
  <c r="A271" i="1"/>
  <c r="X270" i="1"/>
  <c r="W270" i="1"/>
  <c r="V270" i="1"/>
  <c r="O270" i="1"/>
  <c r="G270" i="1"/>
  <c r="A270" i="1"/>
  <c r="X269" i="1"/>
  <c r="W269" i="1"/>
  <c r="V269" i="1"/>
  <c r="O269" i="1"/>
  <c r="G269" i="1"/>
  <c r="A269" i="1"/>
  <c r="X268" i="1"/>
  <c r="W268" i="1"/>
  <c r="V268" i="1"/>
  <c r="O268" i="1"/>
  <c r="G268" i="1"/>
  <c r="A268" i="1"/>
  <c r="X267" i="1"/>
  <c r="W267" i="1"/>
  <c r="V267" i="1"/>
  <c r="O267" i="1"/>
  <c r="G267" i="1"/>
  <c r="A267" i="1"/>
  <c r="X266" i="1"/>
  <c r="W266" i="1"/>
  <c r="V266" i="1"/>
  <c r="O266" i="1"/>
  <c r="G266" i="1"/>
  <c r="A266" i="1"/>
  <c r="X265" i="1"/>
  <c r="W265" i="1"/>
  <c r="V265" i="1"/>
  <c r="O265" i="1"/>
  <c r="G265" i="1"/>
  <c r="A265" i="1"/>
  <c r="X264" i="1"/>
  <c r="W264" i="1"/>
  <c r="V264" i="1"/>
  <c r="O264" i="1"/>
  <c r="G264" i="1"/>
  <c r="A264" i="1"/>
  <c r="X263" i="1"/>
  <c r="W263" i="1"/>
  <c r="V263" i="1"/>
  <c r="O263" i="1"/>
  <c r="G263" i="1"/>
  <c r="A263" i="1"/>
  <c r="X262" i="1"/>
  <c r="W262" i="1"/>
  <c r="V262" i="1"/>
  <c r="O262" i="1"/>
  <c r="G262" i="1"/>
  <c r="A262" i="1"/>
  <c r="X261" i="1"/>
  <c r="W261" i="1"/>
  <c r="V261" i="1"/>
  <c r="O261" i="1"/>
  <c r="G261" i="1"/>
  <c r="A261" i="1"/>
  <c r="X260" i="1"/>
  <c r="W260" i="1"/>
  <c r="V260" i="1"/>
  <c r="O260" i="1"/>
  <c r="G260" i="1"/>
  <c r="A260" i="1"/>
  <c r="X259" i="1"/>
  <c r="W259" i="1"/>
  <c r="V259" i="1"/>
  <c r="O259" i="1"/>
  <c r="G259" i="1"/>
  <c r="A259" i="1"/>
  <c r="X258" i="1"/>
  <c r="W258" i="1"/>
  <c r="V258" i="1"/>
  <c r="O258" i="1"/>
  <c r="G258" i="1"/>
  <c r="A258" i="1"/>
  <c r="X257" i="1"/>
  <c r="W257" i="1"/>
  <c r="V257" i="1"/>
  <c r="O257" i="1"/>
  <c r="G257" i="1"/>
  <c r="A257" i="1"/>
  <c r="X256" i="1"/>
  <c r="W256" i="1"/>
  <c r="V256" i="1"/>
  <c r="O256" i="1"/>
  <c r="G256" i="1"/>
  <c r="A256" i="1"/>
  <c r="X255" i="1"/>
  <c r="W255" i="1"/>
  <c r="V255" i="1"/>
  <c r="O255" i="1"/>
  <c r="G255" i="1"/>
  <c r="A255" i="1"/>
  <c r="X254" i="1"/>
  <c r="W254" i="1"/>
  <c r="V254" i="1"/>
  <c r="O254" i="1"/>
  <c r="G254" i="1"/>
  <c r="A254" i="1"/>
  <c r="X253" i="1"/>
  <c r="W253" i="1"/>
  <c r="V253" i="1"/>
  <c r="O253" i="1"/>
  <c r="G253" i="1"/>
  <c r="A253" i="1"/>
  <c r="X252" i="1"/>
  <c r="W252" i="1"/>
  <c r="V252" i="1"/>
  <c r="O252" i="1"/>
  <c r="G252" i="1"/>
  <c r="A252" i="1"/>
  <c r="X251" i="1"/>
  <c r="W251" i="1"/>
  <c r="V251" i="1"/>
  <c r="O251" i="1"/>
  <c r="G251" i="1"/>
  <c r="A251" i="1"/>
  <c r="X250" i="1"/>
  <c r="W250" i="1"/>
  <c r="V250" i="1"/>
  <c r="O250" i="1"/>
  <c r="G250" i="1"/>
  <c r="A250" i="1"/>
  <c r="X249" i="1"/>
  <c r="W249" i="1"/>
  <c r="V249" i="1"/>
  <c r="O249" i="1"/>
  <c r="G249" i="1"/>
  <c r="A249" i="1"/>
  <c r="X248" i="1"/>
  <c r="W248" i="1"/>
  <c r="V248" i="1"/>
  <c r="O248" i="1"/>
  <c r="G248" i="1"/>
  <c r="A248" i="1"/>
  <c r="X247" i="1"/>
  <c r="W247" i="1"/>
  <c r="V247" i="1"/>
  <c r="O247" i="1"/>
  <c r="G247" i="1"/>
  <c r="A247" i="1"/>
  <c r="X246" i="1"/>
  <c r="W246" i="1"/>
  <c r="V246" i="1"/>
  <c r="O246" i="1"/>
  <c r="G246" i="1"/>
  <c r="A246" i="1"/>
  <c r="X245" i="1"/>
  <c r="W245" i="1"/>
  <c r="V245" i="1"/>
  <c r="O245" i="1"/>
  <c r="G245" i="1"/>
  <c r="A245" i="1"/>
  <c r="X244" i="1"/>
  <c r="W244" i="1"/>
  <c r="V244" i="1"/>
  <c r="O244" i="1"/>
  <c r="G244" i="1"/>
  <c r="A244" i="1"/>
  <c r="X243" i="1"/>
  <c r="W243" i="1"/>
  <c r="V243" i="1"/>
  <c r="O243" i="1"/>
  <c r="G243" i="1"/>
  <c r="A243" i="1"/>
  <c r="X242" i="1"/>
  <c r="W242" i="1"/>
  <c r="V242" i="1"/>
  <c r="O242" i="1"/>
  <c r="G242" i="1"/>
  <c r="A242" i="1"/>
  <c r="X241" i="1"/>
  <c r="W241" i="1"/>
  <c r="V241" i="1"/>
  <c r="O241" i="1"/>
  <c r="G241" i="1"/>
  <c r="A241" i="1"/>
  <c r="X240" i="1"/>
  <c r="W240" i="1"/>
  <c r="V240" i="1"/>
  <c r="O240" i="1"/>
  <c r="G240" i="1"/>
  <c r="A240" i="1"/>
  <c r="X239" i="1"/>
  <c r="W239" i="1"/>
  <c r="V239" i="1"/>
  <c r="O239" i="1"/>
  <c r="G239" i="1"/>
  <c r="A239" i="1"/>
  <c r="X238" i="1"/>
  <c r="W238" i="1"/>
  <c r="V238" i="1"/>
  <c r="O238" i="1"/>
  <c r="G238" i="1"/>
  <c r="A238" i="1"/>
  <c r="X237" i="1"/>
  <c r="W237" i="1"/>
  <c r="V237" i="1"/>
  <c r="O237" i="1"/>
  <c r="G237" i="1"/>
  <c r="A237" i="1"/>
  <c r="X236" i="1"/>
  <c r="W236" i="1"/>
  <c r="V236" i="1"/>
  <c r="O236" i="1"/>
  <c r="G236" i="1"/>
  <c r="A236" i="1"/>
  <c r="X235" i="1"/>
  <c r="W235" i="1"/>
  <c r="V235" i="1"/>
  <c r="O235" i="1"/>
  <c r="G235" i="1"/>
  <c r="A235" i="1"/>
  <c r="X234" i="1"/>
  <c r="W234" i="1"/>
  <c r="V234" i="1"/>
  <c r="O234" i="1"/>
  <c r="G234" i="1"/>
  <c r="A234" i="1"/>
  <c r="X233" i="1"/>
  <c r="W233" i="1"/>
  <c r="V233" i="1"/>
  <c r="O233" i="1"/>
  <c r="G233" i="1"/>
  <c r="A233" i="1"/>
  <c r="X232" i="1"/>
  <c r="W232" i="1"/>
  <c r="V232" i="1"/>
  <c r="O232" i="1"/>
  <c r="G232" i="1"/>
  <c r="A232" i="1"/>
  <c r="X231" i="1"/>
  <c r="W231" i="1"/>
  <c r="V231" i="1"/>
  <c r="O231" i="1"/>
  <c r="G231" i="1"/>
  <c r="A231" i="1"/>
  <c r="X230" i="1"/>
  <c r="W230" i="1"/>
  <c r="V230" i="1"/>
  <c r="O230" i="1"/>
  <c r="G230" i="1"/>
  <c r="A230" i="1"/>
  <c r="X229" i="1"/>
  <c r="W229" i="1"/>
  <c r="V229" i="1"/>
  <c r="O229" i="1"/>
  <c r="G229" i="1"/>
  <c r="A229" i="1"/>
  <c r="X228" i="1"/>
  <c r="W228" i="1"/>
  <c r="V228" i="1"/>
  <c r="O228" i="1"/>
  <c r="G228" i="1"/>
  <c r="A228" i="1"/>
  <c r="X227" i="1"/>
  <c r="W227" i="1"/>
  <c r="V227" i="1"/>
  <c r="O227" i="1"/>
  <c r="G227" i="1"/>
  <c r="A227" i="1"/>
  <c r="X226" i="1"/>
  <c r="W226" i="1"/>
  <c r="V226" i="1"/>
  <c r="O226" i="1"/>
  <c r="G226" i="1"/>
  <c r="A226" i="1"/>
  <c r="X225" i="1"/>
  <c r="W225" i="1"/>
  <c r="V225" i="1"/>
  <c r="O225" i="1"/>
  <c r="G225" i="1"/>
  <c r="A225" i="1"/>
  <c r="X224" i="1"/>
  <c r="W224" i="1"/>
  <c r="V224" i="1"/>
  <c r="O224" i="1"/>
  <c r="G224" i="1"/>
  <c r="A224" i="1"/>
  <c r="X223" i="1"/>
  <c r="W223" i="1"/>
  <c r="V223" i="1"/>
  <c r="O223" i="1"/>
  <c r="G223" i="1"/>
  <c r="A223" i="1"/>
  <c r="X222" i="1"/>
  <c r="W222" i="1"/>
  <c r="V222" i="1"/>
  <c r="O222" i="1"/>
  <c r="G222" i="1"/>
  <c r="A222" i="1"/>
  <c r="X221" i="1"/>
  <c r="W221" i="1"/>
  <c r="V221" i="1"/>
  <c r="O221" i="1"/>
  <c r="G221" i="1"/>
  <c r="A221" i="1"/>
  <c r="X220" i="1"/>
  <c r="W220" i="1"/>
  <c r="V220" i="1"/>
  <c r="O220" i="1"/>
  <c r="G220" i="1"/>
  <c r="A220" i="1"/>
  <c r="X219" i="1"/>
  <c r="W219" i="1"/>
  <c r="V219" i="1"/>
  <c r="O219" i="1"/>
  <c r="G219" i="1"/>
  <c r="A219" i="1"/>
  <c r="X218" i="1"/>
  <c r="W218" i="1"/>
  <c r="V218" i="1"/>
  <c r="O218" i="1"/>
  <c r="G218" i="1"/>
  <c r="A218" i="1"/>
  <c r="X217" i="1"/>
  <c r="W217" i="1"/>
  <c r="V217" i="1"/>
  <c r="O217" i="1"/>
  <c r="G217" i="1"/>
  <c r="A217" i="1"/>
  <c r="X216" i="1"/>
  <c r="W216" i="1"/>
  <c r="V216" i="1"/>
  <c r="O216" i="1"/>
  <c r="G216" i="1"/>
  <c r="A216" i="1"/>
  <c r="X215" i="1"/>
  <c r="W215" i="1"/>
  <c r="V215" i="1"/>
  <c r="O215" i="1"/>
  <c r="G215" i="1"/>
  <c r="A215" i="1"/>
  <c r="X214" i="1"/>
  <c r="W214" i="1"/>
  <c r="V214" i="1"/>
  <c r="O214" i="1"/>
  <c r="G214" i="1"/>
  <c r="A214" i="1"/>
  <c r="X213" i="1"/>
  <c r="W213" i="1"/>
  <c r="V213" i="1"/>
  <c r="O213" i="1"/>
  <c r="G213" i="1"/>
  <c r="A213" i="1"/>
  <c r="X212" i="1"/>
  <c r="W212" i="1"/>
  <c r="V212" i="1"/>
  <c r="O212" i="1"/>
  <c r="G212" i="1"/>
  <c r="A212" i="1"/>
  <c r="X211" i="1"/>
  <c r="W211" i="1"/>
  <c r="V211" i="1"/>
  <c r="O211" i="1"/>
  <c r="G211" i="1"/>
  <c r="A211" i="1"/>
  <c r="X210" i="1"/>
  <c r="W210" i="1"/>
  <c r="V210" i="1"/>
  <c r="O210" i="1"/>
  <c r="G210" i="1"/>
  <c r="A210" i="1"/>
  <c r="X209" i="1"/>
  <c r="W209" i="1"/>
  <c r="V209" i="1"/>
  <c r="O209" i="1"/>
  <c r="G209" i="1"/>
  <c r="A209" i="1"/>
  <c r="X208" i="1"/>
  <c r="W208" i="1"/>
  <c r="V208" i="1"/>
  <c r="O208" i="1"/>
  <c r="G208" i="1"/>
  <c r="A208" i="1"/>
  <c r="X207" i="1"/>
  <c r="W207" i="1"/>
  <c r="V207" i="1"/>
  <c r="O207" i="1"/>
  <c r="G207" i="1"/>
  <c r="A207" i="1"/>
  <c r="X206" i="1"/>
  <c r="W206" i="1"/>
  <c r="V206" i="1"/>
  <c r="O206" i="1"/>
  <c r="G206" i="1"/>
  <c r="A206" i="1"/>
  <c r="X205" i="1"/>
  <c r="W205" i="1"/>
  <c r="V205" i="1"/>
  <c r="O205" i="1"/>
  <c r="G205" i="1"/>
  <c r="A205" i="1"/>
  <c r="X204" i="1"/>
  <c r="W204" i="1"/>
  <c r="V204" i="1"/>
  <c r="O204" i="1"/>
  <c r="G204" i="1"/>
  <c r="A204" i="1"/>
  <c r="X203" i="1"/>
  <c r="W203" i="1"/>
  <c r="V203" i="1"/>
  <c r="O203" i="1"/>
  <c r="G203" i="1"/>
  <c r="A203" i="1"/>
  <c r="X202" i="1"/>
  <c r="W202" i="1"/>
  <c r="V202" i="1"/>
  <c r="O202" i="1"/>
  <c r="G202" i="1"/>
  <c r="A202" i="1"/>
  <c r="X201" i="1"/>
  <c r="W201" i="1"/>
  <c r="V201" i="1"/>
  <c r="O201" i="1"/>
  <c r="G201" i="1"/>
  <c r="A201" i="1"/>
  <c r="X200" i="1"/>
  <c r="W200" i="1"/>
  <c r="V200" i="1"/>
  <c r="O200" i="1"/>
  <c r="G200" i="1"/>
  <c r="A200" i="1"/>
  <c r="X199" i="1"/>
  <c r="W199" i="1"/>
  <c r="V199" i="1"/>
  <c r="O199" i="1"/>
  <c r="G199" i="1"/>
  <c r="A199" i="1"/>
  <c r="X198" i="1"/>
  <c r="W198" i="1"/>
  <c r="V198" i="1"/>
  <c r="O198" i="1"/>
  <c r="G198" i="1"/>
  <c r="A198" i="1"/>
  <c r="X197" i="1"/>
  <c r="W197" i="1"/>
  <c r="V197" i="1"/>
  <c r="O197" i="1"/>
  <c r="G197" i="1"/>
  <c r="A197" i="1"/>
  <c r="X196" i="1"/>
  <c r="W196" i="1"/>
  <c r="V196" i="1"/>
  <c r="O196" i="1"/>
  <c r="G196" i="1"/>
  <c r="A196" i="1"/>
  <c r="X195" i="1"/>
  <c r="W195" i="1"/>
  <c r="V195" i="1"/>
  <c r="O195" i="1"/>
  <c r="G195" i="1"/>
  <c r="A195" i="1"/>
  <c r="X194" i="1"/>
  <c r="W194" i="1"/>
  <c r="V194" i="1"/>
  <c r="O194" i="1"/>
  <c r="G194" i="1"/>
  <c r="A194" i="1"/>
  <c r="X193" i="1"/>
  <c r="W193" i="1"/>
  <c r="V193" i="1"/>
  <c r="O193" i="1"/>
  <c r="G193" i="1"/>
  <c r="A193" i="1"/>
  <c r="X192" i="1"/>
  <c r="W192" i="1"/>
  <c r="V192" i="1"/>
  <c r="O192" i="1"/>
  <c r="G192" i="1"/>
  <c r="A192" i="1"/>
  <c r="X191" i="1"/>
  <c r="W191" i="1"/>
  <c r="V191" i="1"/>
  <c r="O191" i="1"/>
  <c r="G191" i="1"/>
  <c r="A191" i="1"/>
  <c r="X190" i="1"/>
  <c r="W190" i="1"/>
  <c r="V190" i="1"/>
  <c r="O190" i="1"/>
  <c r="G190" i="1"/>
  <c r="A190" i="1"/>
  <c r="X189" i="1"/>
  <c r="W189" i="1"/>
  <c r="V189" i="1"/>
  <c r="O189" i="1"/>
  <c r="G189" i="1"/>
  <c r="A189" i="1"/>
  <c r="X188" i="1"/>
  <c r="W188" i="1"/>
  <c r="V188" i="1"/>
  <c r="O188" i="1"/>
  <c r="G188" i="1"/>
  <c r="A188" i="1"/>
  <c r="X187" i="1"/>
  <c r="W187" i="1"/>
  <c r="V187" i="1"/>
  <c r="O187" i="1"/>
  <c r="G187" i="1"/>
  <c r="A187" i="1"/>
  <c r="X186" i="1"/>
  <c r="W186" i="1"/>
  <c r="V186" i="1"/>
  <c r="O186" i="1"/>
  <c r="G186" i="1"/>
  <c r="A186" i="1"/>
  <c r="X185" i="1"/>
  <c r="W185" i="1"/>
  <c r="V185" i="1"/>
  <c r="O185" i="1"/>
  <c r="G185" i="1"/>
  <c r="A185" i="1"/>
  <c r="X184" i="1"/>
  <c r="W184" i="1"/>
  <c r="V184" i="1"/>
  <c r="O184" i="1"/>
  <c r="G184" i="1"/>
  <c r="A184" i="1"/>
  <c r="X183" i="1"/>
  <c r="W183" i="1"/>
  <c r="V183" i="1"/>
  <c r="O183" i="1"/>
  <c r="G183" i="1"/>
  <c r="A183" i="1"/>
  <c r="X182" i="1"/>
  <c r="W182" i="1"/>
  <c r="V182" i="1"/>
  <c r="O182" i="1"/>
  <c r="G182" i="1"/>
  <c r="A182" i="1"/>
  <c r="X181" i="1"/>
  <c r="W181" i="1"/>
  <c r="V181" i="1"/>
  <c r="O181" i="1"/>
  <c r="G181" i="1"/>
  <c r="A181" i="1"/>
  <c r="X180" i="1"/>
  <c r="W180" i="1"/>
  <c r="V180" i="1"/>
  <c r="O180" i="1"/>
  <c r="G180" i="1"/>
  <c r="A180" i="1"/>
  <c r="X179" i="1"/>
  <c r="W179" i="1"/>
  <c r="V179" i="1"/>
  <c r="O179" i="1"/>
  <c r="G179" i="1"/>
  <c r="A179" i="1"/>
  <c r="X178" i="1"/>
  <c r="W178" i="1"/>
  <c r="V178" i="1"/>
  <c r="O178" i="1"/>
  <c r="G178" i="1"/>
  <c r="A178" i="1"/>
  <c r="X177" i="1"/>
  <c r="W177" i="1"/>
  <c r="V177" i="1"/>
  <c r="O177" i="1"/>
  <c r="G177" i="1"/>
  <c r="A177" i="1"/>
  <c r="X176" i="1"/>
  <c r="W176" i="1"/>
  <c r="V176" i="1"/>
  <c r="O176" i="1"/>
  <c r="G176" i="1"/>
  <c r="A176" i="1"/>
  <c r="X175" i="1"/>
  <c r="W175" i="1"/>
  <c r="V175" i="1"/>
  <c r="O175" i="1"/>
  <c r="G175" i="1"/>
  <c r="A175" i="1"/>
  <c r="X174" i="1"/>
  <c r="W174" i="1"/>
  <c r="V174" i="1"/>
  <c r="O174" i="1"/>
  <c r="G174" i="1"/>
  <c r="A174" i="1"/>
  <c r="X173" i="1"/>
  <c r="W173" i="1"/>
  <c r="V173" i="1"/>
  <c r="O173" i="1"/>
  <c r="G173" i="1"/>
  <c r="A173" i="1"/>
  <c r="X172" i="1"/>
  <c r="W172" i="1"/>
  <c r="V172" i="1"/>
  <c r="O172" i="1"/>
  <c r="G172" i="1"/>
  <c r="A172" i="1"/>
  <c r="X171" i="1"/>
  <c r="W171" i="1"/>
  <c r="V171" i="1"/>
  <c r="O171" i="1"/>
  <c r="G171" i="1"/>
  <c r="A171" i="1"/>
  <c r="X170" i="1"/>
  <c r="W170" i="1"/>
  <c r="V170" i="1"/>
  <c r="O170" i="1"/>
  <c r="G170" i="1"/>
  <c r="A170" i="1"/>
  <c r="X169" i="1"/>
  <c r="W169" i="1"/>
  <c r="V169" i="1"/>
  <c r="O169" i="1"/>
  <c r="G169" i="1"/>
  <c r="A169" i="1"/>
  <c r="X168" i="1"/>
  <c r="W168" i="1"/>
  <c r="V168" i="1"/>
  <c r="O168" i="1"/>
  <c r="G168" i="1"/>
  <c r="A168" i="1"/>
  <c r="X167" i="1"/>
  <c r="W167" i="1"/>
  <c r="V167" i="1"/>
  <c r="O167" i="1"/>
  <c r="G167" i="1"/>
  <c r="A167" i="1"/>
  <c r="X166" i="1"/>
  <c r="W166" i="1"/>
  <c r="V166" i="1"/>
  <c r="O166" i="1"/>
  <c r="G166" i="1"/>
  <c r="A166" i="1"/>
  <c r="X165" i="1"/>
  <c r="W165" i="1"/>
  <c r="V165" i="1"/>
  <c r="O165" i="1"/>
  <c r="G165" i="1"/>
  <c r="A165" i="1"/>
  <c r="X164" i="1"/>
  <c r="W164" i="1"/>
  <c r="V164" i="1"/>
  <c r="O164" i="1"/>
  <c r="G164" i="1"/>
  <c r="A164" i="1"/>
  <c r="X163" i="1"/>
  <c r="W163" i="1"/>
  <c r="V163" i="1"/>
  <c r="O163" i="1"/>
  <c r="G163" i="1"/>
  <c r="A163" i="1"/>
  <c r="X162" i="1"/>
  <c r="W162" i="1"/>
  <c r="V162" i="1"/>
  <c r="O162" i="1"/>
  <c r="G162" i="1"/>
  <c r="A162" i="1"/>
  <c r="X161" i="1"/>
  <c r="W161" i="1"/>
  <c r="V161" i="1"/>
  <c r="O161" i="1"/>
  <c r="G161" i="1"/>
  <c r="A161" i="1"/>
  <c r="X160" i="1"/>
  <c r="W160" i="1"/>
  <c r="V160" i="1"/>
  <c r="O160" i="1"/>
  <c r="G160" i="1"/>
  <c r="A160" i="1"/>
  <c r="X159" i="1"/>
  <c r="W159" i="1"/>
  <c r="V159" i="1"/>
  <c r="O159" i="1"/>
  <c r="G159" i="1"/>
  <c r="A159" i="1"/>
  <c r="X158" i="1"/>
  <c r="W158" i="1"/>
  <c r="V158" i="1"/>
  <c r="O158" i="1"/>
  <c r="G158" i="1"/>
  <c r="A158" i="1"/>
  <c r="X157" i="1"/>
  <c r="W157" i="1"/>
  <c r="V157" i="1"/>
  <c r="O157" i="1"/>
  <c r="G157" i="1"/>
  <c r="A157" i="1"/>
  <c r="X156" i="1"/>
  <c r="W156" i="1"/>
  <c r="V156" i="1"/>
  <c r="O156" i="1"/>
  <c r="G156" i="1"/>
  <c r="A156" i="1"/>
  <c r="X155" i="1"/>
  <c r="W155" i="1"/>
  <c r="V155" i="1"/>
  <c r="O155" i="1"/>
  <c r="G155" i="1"/>
  <c r="A155" i="1"/>
  <c r="X154" i="1"/>
  <c r="W154" i="1"/>
  <c r="V154" i="1"/>
  <c r="O154" i="1"/>
  <c r="G154" i="1"/>
  <c r="A154" i="1"/>
  <c r="X153" i="1"/>
  <c r="W153" i="1"/>
  <c r="V153" i="1"/>
  <c r="O153" i="1"/>
  <c r="G153" i="1"/>
  <c r="A153" i="1"/>
  <c r="X152" i="1"/>
  <c r="W152" i="1"/>
  <c r="V152" i="1"/>
  <c r="O152" i="1"/>
  <c r="G152" i="1"/>
  <c r="A152" i="1"/>
  <c r="X151" i="1"/>
  <c r="W151" i="1"/>
  <c r="V151" i="1"/>
  <c r="O151" i="1"/>
  <c r="G151" i="1"/>
  <c r="A151" i="1"/>
  <c r="X150" i="1"/>
  <c r="W150" i="1"/>
  <c r="V150" i="1"/>
  <c r="O150" i="1"/>
  <c r="G150" i="1"/>
  <c r="A150" i="1"/>
  <c r="X149" i="1"/>
  <c r="W149" i="1"/>
  <c r="V149" i="1"/>
  <c r="O149" i="1"/>
  <c r="G149" i="1"/>
  <c r="A149" i="1"/>
  <c r="X148" i="1"/>
  <c r="W148" i="1"/>
  <c r="V148" i="1"/>
  <c r="O148" i="1"/>
  <c r="G148" i="1"/>
  <c r="A148" i="1"/>
  <c r="X147" i="1"/>
  <c r="W147" i="1"/>
  <c r="V147" i="1"/>
  <c r="O147" i="1"/>
  <c r="G147" i="1"/>
  <c r="A147" i="1"/>
  <c r="X146" i="1"/>
  <c r="W146" i="1"/>
  <c r="V146" i="1"/>
  <c r="O146" i="1"/>
  <c r="G146" i="1"/>
  <c r="A146" i="1"/>
  <c r="X145" i="1"/>
  <c r="W145" i="1"/>
  <c r="V145" i="1"/>
  <c r="O145" i="1"/>
  <c r="G145" i="1"/>
  <c r="A145" i="1"/>
  <c r="X144" i="1"/>
  <c r="W144" i="1"/>
  <c r="V144" i="1"/>
  <c r="O144" i="1"/>
  <c r="G144" i="1"/>
  <c r="A144" i="1"/>
  <c r="X143" i="1"/>
  <c r="W143" i="1"/>
  <c r="V143" i="1"/>
  <c r="O143" i="1"/>
  <c r="G143" i="1"/>
  <c r="A143" i="1"/>
  <c r="X142" i="1"/>
  <c r="W142" i="1"/>
  <c r="V142" i="1"/>
  <c r="O142" i="1"/>
  <c r="G142" i="1"/>
  <c r="A142" i="1"/>
  <c r="X141" i="1"/>
  <c r="W141" i="1"/>
  <c r="V141" i="1"/>
  <c r="O141" i="1"/>
  <c r="G141" i="1"/>
  <c r="A141" i="1"/>
  <c r="X140" i="1"/>
  <c r="W140" i="1"/>
  <c r="V140" i="1"/>
  <c r="O140" i="1"/>
  <c r="G140" i="1"/>
  <c r="A140" i="1"/>
  <c r="X139" i="1"/>
  <c r="W139" i="1"/>
  <c r="V139" i="1"/>
  <c r="O139" i="1"/>
  <c r="G139" i="1"/>
  <c r="A139" i="1"/>
  <c r="X138" i="1"/>
  <c r="W138" i="1"/>
  <c r="V138" i="1"/>
  <c r="O138" i="1"/>
  <c r="G138" i="1"/>
  <c r="A138" i="1"/>
  <c r="X137" i="1"/>
  <c r="W137" i="1"/>
  <c r="V137" i="1"/>
  <c r="O137" i="1"/>
  <c r="G137" i="1"/>
  <c r="A137" i="1"/>
  <c r="X136" i="1"/>
  <c r="W136" i="1"/>
  <c r="V136" i="1"/>
  <c r="O136" i="1"/>
  <c r="G136" i="1"/>
  <c r="A136" i="1"/>
  <c r="X135" i="1"/>
  <c r="W135" i="1"/>
  <c r="V135" i="1"/>
  <c r="O135" i="1"/>
  <c r="G135" i="1"/>
  <c r="A135" i="1"/>
  <c r="X134" i="1"/>
  <c r="W134" i="1"/>
  <c r="V134" i="1"/>
  <c r="O134" i="1"/>
  <c r="G134" i="1"/>
  <c r="A134" i="1"/>
  <c r="X133" i="1"/>
  <c r="W133" i="1"/>
  <c r="V133" i="1"/>
  <c r="O133" i="1"/>
  <c r="G133" i="1"/>
  <c r="A133" i="1"/>
  <c r="X132" i="1"/>
  <c r="W132" i="1"/>
  <c r="V132" i="1"/>
  <c r="O132" i="1"/>
  <c r="G132" i="1"/>
  <c r="A132" i="1"/>
  <c r="X131" i="1"/>
  <c r="W131" i="1"/>
  <c r="V131" i="1"/>
  <c r="O131" i="1"/>
  <c r="G131" i="1"/>
  <c r="A131" i="1"/>
  <c r="X130" i="1"/>
  <c r="W130" i="1"/>
  <c r="V130" i="1"/>
  <c r="O130" i="1"/>
  <c r="G130" i="1"/>
  <c r="A130" i="1"/>
  <c r="X129" i="1"/>
  <c r="W129" i="1"/>
  <c r="V129" i="1"/>
  <c r="O129" i="1"/>
  <c r="G129" i="1"/>
  <c r="A129" i="1"/>
  <c r="X128" i="1"/>
  <c r="W128" i="1"/>
  <c r="V128" i="1"/>
  <c r="O128" i="1"/>
  <c r="G128" i="1"/>
  <c r="A128" i="1"/>
  <c r="X127" i="1"/>
  <c r="W127" i="1"/>
  <c r="V127" i="1"/>
  <c r="O127" i="1"/>
  <c r="G127" i="1"/>
  <c r="A127" i="1"/>
  <c r="X126" i="1"/>
  <c r="W126" i="1"/>
  <c r="V126" i="1"/>
  <c r="O126" i="1"/>
  <c r="G126" i="1"/>
  <c r="A126" i="1"/>
  <c r="X125" i="1"/>
  <c r="W125" i="1"/>
  <c r="V125" i="1"/>
  <c r="O125" i="1"/>
  <c r="G125" i="1"/>
  <c r="A125" i="1"/>
  <c r="X124" i="1"/>
  <c r="W124" i="1"/>
  <c r="V124" i="1"/>
  <c r="O124" i="1"/>
  <c r="G124" i="1"/>
  <c r="A124" i="1"/>
  <c r="X123" i="1"/>
  <c r="W123" i="1"/>
  <c r="V123" i="1"/>
  <c r="O123" i="1"/>
  <c r="G123" i="1"/>
  <c r="A123" i="1"/>
  <c r="X122" i="1"/>
  <c r="W122" i="1"/>
  <c r="V122" i="1"/>
  <c r="O122" i="1"/>
  <c r="G122" i="1"/>
  <c r="A122" i="1"/>
  <c r="X121" i="1"/>
  <c r="W121" i="1"/>
  <c r="V121" i="1"/>
  <c r="O121" i="1"/>
  <c r="G121" i="1"/>
  <c r="A121" i="1"/>
  <c r="X120" i="1"/>
  <c r="W120" i="1"/>
  <c r="V120" i="1"/>
  <c r="O120" i="1"/>
  <c r="G120" i="1"/>
  <c r="A120" i="1"/>
  <c r="X119" i="1"/>
  <c r="W119" i="1"/>
  <c r="V119" i="1"/>
  <c r="O119" i="1"/>
  <c r="G119" i="1"/>
  <c r="A119" i="1"/>
  <c r="X118" i="1"/>
  <c r="W118" i="1"/>
  <c r="V118" i="1"/>
  <c r="O118" i="1"/>
  <c r="G118" i="1"/>
  <c r="A118" i="1"/>
  <c r="X117" i="1"/>
  <c r="W117" i="1"/>
  <c r="V117" i="1"/>
  <c r="O117" i="1"/>
  <c r="G117" i="1"/>
  <c r="A117" i="1"/>
  <c r="X116" i="1"/>
  <c r="W116" i="1"/>
  <c r="V116" i="1"/>
  <c r="O116" i="1"/>
  <c r="G116" i="1"/>
  <c r="A116" i="1"/>
  <c r="X115" i="1"/>
  <c r="W115" i="1"/>
  <c r="V115" i="1"/>
  <c r="O115" i="1"/>
  <c r="G115" i="1"/>
  <c r="A115" i="1"/>
  <c r="X114" i="1"/>
  <c r="W114" i="1"/>
  <c r="V114" i="1"/>
  <c r="O114" i="1"/>
  <c r="G114" i="1"/>
  <c r="A114" i="1"/>
  <c r="X113" i="1"/>
  <c r="W113" i="1"/>
  <c r="V113" i="1"/>
  <c r="O113" i="1"/>
  <c r="G113" i="1"/>
  <c r="A113" i="1"/>
  <c r="X112" i="1"/>
  <c r="W112" i="1"/>
  <c r="V112" i="1"/>
  <c r="O112" i="1"/>
  <c r="G112" i="1"/>
  <c r="A112" i="1"/>
  <c r="X111" i="1"/>
  <c r="W111" i="1"/>
  <c r="V111" i="1"/>
  <c r="O111" i="1"/>
  <c r="G111" i="1"/>
  <c r="A111" i="1"/>
  <c r="X110" i="1"/>
  <c r="W110" i="1"/>
  <c r="V110" i="1"/>
  <c r="O110" i="1"/>
  <c r="G110" i="1"/>
  <c r="A110" i="1"/>
  <c r="X109" i="1"/>
  <c r="W109" i="1"/>
  <c r="V109" i="1"/>
  <c r="O109" i="1"/>
  <c r="G109" i="1"/>
  <c r="A109" i="1"/>
  <c r="X108" i="1"/>
  <c r="W108" i="1"/>
  <c r="V108" i="1"/>
  <c r="O108" i="1"/>
  <c r="G108" i="1"/>
  <c r="A108" i="1"/>
  <c r="X107" i="1"/>
  <c r="W107" i="1"/>
  <c r="V107" i="1"/>
  <c r="O107" i="1"/>
  <c r="G107" i="1"/>
  <c r="A107" i="1"/>
  <c r="X106" i="1"/>
  <c r="W106" i="1"/>
  <c r="V106" i="1"/>
  <c r="O106" i="1"/>
  <c r="G106" i="1"/>
  <c r="A106" i="1"/>
  <c r="X105" i="1"/>
  <c r="W105"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C17" i="4"/>
  <c r="V105" i="1"/>
  <c r="O105" i="1"/>
  <c r="G105" i="1"/>
  <c r="A105" i="1"/>
  <c r="G104" i="1"/>
  <c r="F6" i="3"/>
  <c r="G5" i="1"/>
  <c r="H5" i="1"/>
  <c r="C5" i="2"/>
  <c r="A1" i="3"/>
  <c r="X104" i="1"/>
  <c r="V104" i="1"/>
  <c r="O104" i="1"/>
  <c r="X103" i="1"/>
  <c r="V103" i="1"/>
  <c r="O103" i="1"/>
  <c r="X102" i="1"/>
  <c r="V102" i="1"/>
  <c r="O102" i="1"/>
  <c r="X101" i="1"/>
  <c r="V101" i="1"/>
  <c r="O101" i="1"/>
  <c r="X100" i="1"/>
  <c r="V100" i="1"/>
  <c r="O100" i="1"/>
  <c r="X99" i="1"/>
  <c r="V99" i="1"/>
  <c r="O99" i="1"/>
  <c r="X98" i="1"/>
  <c r="V98" i="1"/>
  <c r="O98" i="1"/>
  <c r="X97" i="1"/>
  <c r="V97" i="1"/>
  <c r="O97" i="1"/>
  <c r="X96" i="1"/>
  <c r="V96" i="1"/>
  <c r="O96" i="1"/>
  <c r="X95" i="1"/>
  <c r="V95" i="1"/>
  <c r="O95" i="1"/>
  <c r="X94" i="1"/>
  <c r="V94" i="1"/>
  <c r="O94" i="1"/>
  <c r="X93" i="1"/>
  <c r="V93" i="1"/>
  <c r="O93" i="1"/>
  <c r="X92" i="1"/>
  <c r="V92" i="1"/>
  <c r="O92" i="1"/>
  <c r="X91" i="1"/>
  <c r="V91" i="1"/>
  <c r="O91" i="1"/>
  <c r="X90" i="1"/>
  <c r="V90" i="1"/>
  <c r="O90" i="1"/>
  <c r="X89" i="1"/>
  <c r="V89" i="1"/>
  <c r="O89" i="1"/>
  <c r="X88" i="1"/>
  <c r="V88" i="1"/>
  <c r="O88" i="1"/>
  <c r="X87" i="1"/>
  <c r="V87" i="1"/>
  <c r="O87" i="1"/>
  <c r="X86" i="1"/>
  <c r="V86" i="1"/>
  <c r="O86" i="1"/>
  <c r="X85" i="1"/>
  <c r="V85" i="1"/>
  <c r="O85" i="1"/>
  <c r="X84" i="1"/>
  <c r="V84" i="1"/>
  <c r="O84" i="1"/>
  <c r="X83" i="1"/>
  <c r="V83" i="1"/>
  <c r="O83" i="1"/>
  <c r="X82" i="1"/>
  <c r="V82" i="1"/>
  <c r="O82" i="1"/>
  <c r="X81" i="1"/>
  <c r="V81" i="1"/>
  <c r="O81" i="1"/>
  <c r="X80" i="1"/>
  <c r="V80" i="1"/>
  <c r="O80" i="1"/>
  <c r="X79" i="1"/>
  <c r="V79" i="1"/>
  <c r="O79" i="1"/>
  <c r="X78" i="1"/>
  <c r="V78" i="1"/>
  <c r="O78" i="1"/>
  <c r="X77" i="1"/>
  <c r="V77" i="1"/>
  <c r="O77" i="1"/>
  <c r="X76" i="1"/>
  <c r="V76" i="1"/>
  <c r="O76" i="1"/>
  <c r="X75" i="1"/>
  <c r="V75" i="1"/>
  <c r="O75" i="1"/>
  <c r="X74" i="1"/>
  <c r="V74" i="1"/>
  <c r="O74" i="1"/>
  <c r="X73" i="1"/>
  <c r="V73" i="1"/>
  <c r="O73" i="1"/>
  <c r="X72" i="1"/>
  <c r="V72" i="1"/>
  <c r="O72" i="1"/>
  <c r="X71" i="1"/>
  <c r="V71" i="1"/>
  <c r="O71" i="1"/>
  <c r="X70" i="1"/>
  <c r="V70" i="1"/>
  <c r="O70" i="1"/>
  <c r="X69" i="1"/>
  <c r="V69" i="1"/>
  <c r="O69" i="1"/>
  <c r="X68" i="1"/>
  <c r="V68" i="1"/>
  <c r="O68" i="1"/>
  <c r="X67" i="1"/>
  <c r="V67" i="1"/>
  <c r="O67" i="1"/>
  <c r="X66" i="1"/>
  <c r="V66" i="1"/>
  <c r="O66" i="1"/>
  <c r="X65" i="1"/>
  <c r="V65" i="1"/>
  <c r="O65" i="1"/>
  <c r="X64" i="1"/>
  <c r="V64" i="1"/>
  <c r="O64" i="1"/>
  <c r="X63" i="1"/>
  <c r="V63" i="1"/>
  <c r="O63" i="1"/>
  <c r="X62" i="1"/>
  <c r="V62" i="1"/>
  <c r="O62" i="1"/>
  <c r="X61" i="1"/>
  <c r="V61" i="1"/>
  <c r="O61" i="1"/>
  <c r="X60" i="1"/>
  <c r="V60" i="1"/>
  <c r="O60" i="1"/>
  <c r="X59" i="1"/>
  <c r="V59" i="1"/>
  <c r="O59" i="1"/>
  <c r="X58" i="1"/>
  <c r="V58" i="1"/>
  <c r="O58" i="1"/>
  <c r="X57" i="1"/>
  <c r="V57" i="1"/>
  <c r="O57" i="1"/>
  <c r="X56" i="1"/>
  <c r="V56" i="1"/>
  <c r="O56" i="1"/>
  <c r="X55" i="1"/>
  <c r="V55" i="1"/>
  <c r="O55" i="1"/>
  <c r="X54" i="1"/>
  <c r="V54" i="1"/>
  <c r="O54" i="1"/>
  <c r="X53" i="1"/>
  <c r="V53" i="1"/>
  <c r="O53" i="1"/>
  <c r="X52" i="1"/>
  <c r="V52" i="1"/>
  <c r="O52" i="1"/>
  <c r="X51" i="1"/>
  <c r="V51" i="1"/>
  <c r="O51" i="1"/>
  <c r="X50" i="1"/>
  <c r="V50" i="1"/>
  <c r="O50" i="1"/>
  <c r="X49" i="1"/>
  <c r="V49" i="1"/>
  <c r="O49" i="1"/>
  <c r="X48" i="1"/>
  <c r="V48" i="1"/>
  <c r="O48" i="1"/>
  <c r="X47" i="1"/>
  <c r="V47" i="1"/>
  <c r="O47" i="1"/>
  <c r="X46" i="1"/>
  <c r="V46" i="1"/>
  <c r="O46" i="1"/>
  <c r="X45" i="1"/>
  <c r="V45" i="1"/>
  <c r="O45" i="1"/>
  <c r="X44" i="1"/>
  <c r="V44" i="1"/>
  <c r="O44" i="1"/>
  <c r="X43" i="1"/>
  <c r="V43" i="1"/>
  <c r="O43" i="1"/>
  <c r="X42" i="1"/>
  <c r="V42" i="1"/>
  <c r="O42" i="1"/>
  <c r="X41" i="1"/>
  <c r="V41" i="1"/>
  <c r="O41" i="1"/>
  <c r="X40" i="1"/>
  <c r="V40" i="1"/>
  <c r="O40" i="1"/>
  <c r="X39" i="1"/>
  <c r="V39" i="1"/>
  <c r="O39" i="1"/>
  <c r="X38" i="1"/>
  <c r="V38" i="1"/>
  <c r="O38" i="1"/>
  <c r="X37" i="1"/>
  <c r="V37" i="1"/>
  <c r="O37" i="1"/>
  <c r="X36" i="1"/>
  <c r="V36" i="1"/>
  <c r="O36" i="1"/>
  <c r="X35" i="1"/>
  <c r="V35" i="1"/>
  <c r="O35" i="1"/>
  <c r="X34" i="1"/>
  <c r="V34" i="1"/>
  <c r="O34" i="1"/>
  <c r="X33" i="1"/>
  <c r="V33" i="1"/>
  <c r="O33" i="1"/>
  <c r="X32" i="1"/>
  <c r="V32" i="1"/>
  <c r="O32" i="1"/>
  <c r="X31" i="1"/>
  <c r="V31" i="1"/>
  <c r="O31" i="1"/>
  <c r="X30" i="1"/>
  <c r="V30" i="1"/>
  <c r="O30" i="1"/>
  <c r="X29" i="1"/>
  <c r="V29" i="1"/>
  <c r="O29" i="1"/>
  <c r="X28" i="1"/>
  <c r="V28" i="1"/>
  <c r="O28" i="1"/>
  <c r="X27" i="1"/>
  <c r="V27" i="1"/>
  <c r="O27" i="1"/>
  <c r="X26" i="1"/>
  <c r="V26" i="1"/>
  <c r="O26" i="1"/>
  <c r="X25" i="1"/>
  <c r="V25" i="1"/>
  <c r="O25" i="1"/>
  <c r="X24" i="1"/>
  <c r="V24" i="1"/>
  <c r="O24" i="1"/>
  <c r="X23" i="1"/>
  <c r="V23" i="1"/>
  <c r="O23" i="1"/>
  <c r="X22" i="1"/>
  <c r="V22" i="1"/>
  <c r="O22" i="1"/>
  <c r="X21" i="1"/>
  <c r="V21" i="1"/>
  <c r="O21" i="1"/>
  <c r="X20" i="1"/>
  <c r="V20" i="1"/>
  <c r="O20" i="1"/>
  <c r="X19" i="1"/>
  <c r="V19" i="1"/>
  <c r="O19" i="1"/>
  <c r="X18" i="1"/>
  <c r="V18" i="1"/>
  <c r="O18" i="1"/>
  <c r="X17" i="1"/>
  <c r="V17" i="1"/>
  <c r="O17" i="1"/>
  <c r="X16" i="1"/>
  <c r="V16" i="1"/>
  <c r="O16" i="1"/>
  <c r="X15" i="1"/>
  <c r="V15" i="1"/>
  <c r="O15" i="1"/>
  <c r="X14" i="1"/>
  <c r="V14" i="1"/>
  <c r="O14" i="1"/>
  <c r="X13" i="1"/>
  <c r="V13" i="1"/>
  <c r="O13" i="1"/>
  <c r="X12" i="1"/>
  <c r="V12" i="1"/>
  <c r="O12" i="1"/>
  <c r="X11" i="1"/>
  <c r="V11" i="1"/>
  <c r="O11" i="1"/>
  <c r="X10" i="1"/>
  <c r="V10" i="1"/>
  <c r="O10" i="1"/>
  <c r="X9" i="1"/>
  <c r="V9" i="1"/>
  <c r="O9" i="1"/>
  <c r="X8" i="1"/>
  <c r="V8" i="1"/>
  <c r="O8" i="1"/>
  <c r="X7" i="1"/>
  <c r="V7" i="1"/>
  <c r="O7" i="1"/>
  <c r="X6" i="1"/>
  <c r="V6" i="1"/>
  <c r="O6" i="1"/>
  <c r="X5" i="1"/>
  <c r="C18" i="4"/>
  <c r="V5" i="1"/>
  <c r="O5" i="1"/>
  <c r="A2" i="2"/>
  <c r="A2" i="1"/>
  <c r="A2" i="4"/>
  <c r="F7" i="3"/>
  <c r="G7" i="1"/>
  <c r="H7" i="1"/>
  <c r="Q7" i="1"/>
  <c r="D21" i="4"/>
  <c r="C16" i="4"/>
  <c r="B16" i="4"/>
  <c r="B18" i="4"/>
  <c r="B17" i="4"/>
  <c r="A104" i="1"/>
  <c r="D15" i="4"/>
  <c r="D9" i="4"/>
  <c r="D16" i="4"/>
  <c r="D18" i="4"/>
  <c r="D20" i="4"/>
  <c r="D36" i="4"/>
  <c r="C8" i="4"/>
  <c r="B8" i="4"/>
  <c r="D7" i="4"/>
  <c r="B15" i="4"/>
  <c r="C15" i="4"/>
  <c r="A8" i="2"/>
  <c r="C7" i="2"/>
  <c r="D17" i="4"/>
  <c r="C7" i="4"/>
  <c r="Q5" i="1"/>
  <c r="C9" i="4"/>
  <c r="E31" i="4"/>
  <c r="E50" i="4"/>
  <c r="F49" i="4"/>
  <c r="C48" i="4"/>
  <c r="D47" i="4"/>
  <c r="E46" i="4"/>
  <c r="F45" i="4"/>
  <c r="C44" i="4"/>
  <c r="D43" i="4"/>
  <c r="E42" i="4"/>
  <c r="F41" i="4"/>
  <c r="C40" i="4"/>
  <c r="D39" i="4"/>
  <c r="E38" i="4"/>
  <c r="F37" i="4"/>
  <c r="C35" i="4"/>
  <c r="F33" i="4"/>
  <c r="B10" i="4"/>
  <c r="D50" i="4"/>
  <c r="E49" i="4"/>
  <c r="F48" i="4"/>
  <c r="D46" i="4"/>
  <c r="E45" i="4"/>
  <c r="F44" i="4"/>
  <c r="C43" i="4"/>
  <c r="D42" i="4"/>
  <c r="E41" i="4"/>
  <c r="C39" i="4"/>
  <c r="E37" i="4"/>
  <c r="F36" i="4"/>
  <c r="F35" i="4"/>
  <c r="E34" i="4"/>
  <c r="C34" i="4"/>
  <c r="E33" i="4"/>
  <c r="F32" i="4"/>
  <c r="D32" i="4"/>
  <c r="C31" i="4"/>
  <c r="C50" i="4"/>
  <c r="D49" i="4"/>
  <c r="E48" i="4"/>
  <c r="F47" i="4"/>
  <c r="C46" i="4"/>
  <c r="B46" i="4"/>
  <c r="D45" i="4"/>
  <c r="B45" i="4"/>
  <c r="E44" i="4"/>
  <c r="F43" i="4"/>
  <c r="C42" i="4"/>
  <c r="B42" i="4"/>
  <c r="D41" i="4"/>
  <c r="B41" i="4"/>
  <c r="E40" i="4"/>
  <c r="F39" i="4"/>
  <c r="C38" i="4"/>
  <c r="B38" i="4"/>
  <c r="D37" i="4"/>
  <c r="E36" i="4"/>
  <c r="C36" i="4"/>
  <c r="E35" i="4"/>
  <c r="F34" i="4"/>
  <c r="D33" i="4"/>
  <c r="E32" i="4"/>
  <c r="E8" i="4"/>
  <c r="B49" i="4"/>
  <c r="B33" i="4"/>
  <c r="B37" i="4"/>
  <c r="B50" i="4"/>
  <c r="B34" i="4"/>
  <c r="B47" i="4"/>
  <c r="B32" i="4"/>
  <c r="E7" i="4"/>
  <c r="B7" i="4"/>
  <c r="B36" i="4"/>
  <c r="B43" i="4"/>
  <c r="B39" i="4"/>
  <c r="B35" i="4"/>
  <c r="B40" i="4"/>
  <c r="B44" i="4"/>
  <c r="B48" i="4"/>
  <c r="B9" i="4"/>
  <c r="E9" i="4"/>
  <c r="C8" i="2"/>
  <c r="A9" i="2"/>
  <c r="D31" i="4"/>
  <c r="B31" i="4"/>
  <c r="C9" i="2"/>
  <c r="A10" i="2"/>
  <c r="C10" i="2"/>
  <c r="A11" i="2"/>
  <c r="C11" i="2"/>
  <c r="A12" i="2"/>
  <c r="C12" i="2"/>
  <c r="D25" i="4"/>
</calcChain>
</file>

<file path=xl/sharedStrings.xml><?xml version="1.0" encoding="utf-8"?>
<sst xmlns="http://schemas.openxmlformats.org/spreadsheetml/2006/main" count="125" uniqueCount="86">
  <si>
    <t>ID</t>
  </si>
  <si>
    <t>Epic</t>
  </si>
  <si>
    <t>Task</t>
  </si>
  <si>
    <t>Phase</t>
  </si>
  <si>
    <t>A</t>
  </si>
  <si>
    <t>B</t>
  </si>
  <si>
    <t>C</t>
  </si>
  <si>
    <t>In/Out</t>
  </si>
  <si>
    <t>In</t>
  </si>
  <si>
    <t>Out</t>
  </si>
  <si>
    <t>Helper nicht schätzbar In</t>
  </si>
  <si>
    <t>LOE</t>
  </si>
  <si>
    <t xml:space="preserve"> </t>
  </si>
  <si>
    <t>overall</t>
  </si>
  <si>
    <t>in buffered</t>
  </si>
  <si>
    <t>Buffer</t>
  </si>
  <si>
    <t>Helper LOE P1 in</t>
  </si>
  <si>
    <t>Helper LOE P2 in</t>
  </si>
  <si>
    <t>Helper LOE P3 in</t>
  </si>
  <si>
    <t>Helper P1 In</t>
  </si>
  <si>
    <t>Helper P3 In</t>
  </si>
  <si>
    <t>Helper P2 In</t>
  </si>
  <si>
    <t>Complexity</t>
  </si>
  <si>
    <t>Priority</t>
  </si>
  <si>
    <t>Phases</t>
  </si>
  <si>
    <t>Note</t>
  </si>
  <si>
    <t>Poject Name</t>
  </si>
  <si>
    <t>Helper LOE P1 Out</t>
  </si>
  <si>
    <t>Helper LOE P2 Out</t>
  </si>
  <si>
    <t>Helper LOE P3 Out</t>
  </si>
  <si>
    <t>Tracks</t>
  </si>
  <si>
    <t>Level of Effort</t>
  </si>
  <si>
    <t>Don't change any cells in these columns. The values are calculated.</t>
  </si>
  <si>
    <t>Multiplier</t>
  </si>
  <si>
    <t>LOE ABP</t>
  </si>
  <si>
    <t>LOE HP</t>
  </si>
  <si>
    <t xml:space="preserve">LOE </t>
  </si>
  <si>
    <t>ABP</t>
  </si>
  <si>
    <t>HP</t>
  </si>
  <si>
    <t>Level of Effort. The amount of effort that has to be done to complete a task.</t>
  </si>
  <si>
    <t>Aggressive but possible. Best case LOE estimate.</t>
  </si>
  <si>
    <t>Highly probable. Worst case LOE estimate.</t>
  </si>
  <si>
    <t>LOE in</t>
  </si>
  <si>
    <t>LOE Out</t>
  </si>
  <si>
    <t>Story 1</t>
  </si>
  <si>
    <t>simple</t>
  </si>
  <si>
    <t>medium</t>
  </si>
  <si>
    <t>complex</t>
  </si>
  <si>
    <t>Phase 1</t>
  </si>
  <si>
    <t>Phase 2</t>
  </si>
  <si>
    <t>Later</t>
  </si>
  <si>
    <t>Track</t>
  </si>
  <si>
    <t>Some Note</t>
  </si>
  <si>
    <t>This work is licensed under the Creative Commons Attribution-ShareAlike 3.0 Germany License. To view a copy of this license, visit http://creativecommons.org/licenses/by-sa/3.0/de/ or send a letter to Creative Commons, PO Box 1866, Mountain View, CA 94042, USA.</t>
  </si>
  <si>
    <t/>
  </si>
  <si>
    <t>Story 2</t>
  </si>
  <si>
    <t>Story 3</t>
  </si>
  <si>
    <t>Story 4</t>
  </si>
  <si>
    <t>Strategy</t>
  </si>
  <si>
    <t>UX Architecture</t>
  </si>
  <si>
    <t>Visual Design</t>
  </si>
  <si>
    <t>Backend</t>
  </si>
  <si>
    <t>Frontend</t>
  </si>
  <si>
    <t>Direction &amp; Rough Concept</t>
  </si>
  <si>
    <t>Guiding Principles</t>
  </si>
  <si>
    <t>Personas, Scenarios, Customer Journey</t>
  </si>
  <si>
    <t>Navigation, IA</t>
  </si>
  <si>
    <t>E01 Direction &amp; Rough Concept</t>
  </si>
  <si>
    <t>E02 Personas, Scenarios, Customer Journey</t>
  </si>
  <si>
    <t>E04 Navigation, IA</t>
  </si>
  <si>
    <t>Styleguide</t>
  </si>
  <si>
    <t>Vorhandene Infrastruktur</t>
  </si>
  <si>
    <t>Metriken, Seo, Analytics</t>
  </si>
  <si>
    <t>Markenwerte</t>
  </si>
  <si>
    <t>Personas erstellen</t>
  </si>
  <si>
    <t>Project Name – Please configure in Configuration tab</t>
  </si>
  <si>
    <t>E05 Styleguide</t>
  </si>
  <si>
    <t>hallo</t>
  </si>
  <si>
    <t>non estimable</t>
  </si>
  <si>
    <t>MD</t>
  </si>
  <si>
    <t>Man-day</t>
  </si>
  <si>
    <t>This Estimation Tool is designed to help you to estimate large scale digital products. The tool is provided as is with no warranty.
In order to adjust the tool to your project, please alter the values provided in the Configuration tab. All calculations are based on the information provided there.
You can learn how to use this tool on https://onygo.org/blog/lets-build-an-airport/
This tool was made by Martin Gude. More about me at https://gude.me</t>
  </si>
  <si>
    <t xml:space="preserve">http://creativecommons.org/licenses/by-sa/3.0/de/ </t>
  </si>
  <si>
    <t>→ How to use this Estimation Tool</t>
  </si>
  <si>
    <t>→ About Martin Gude</t>
  </si>
  <si>
    <t>Estimation Overview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</si>
</sst>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
    <numFmt numFmtId="166" formatCode="\T00"/>
    <numFmt numFmtId="167" formatCode="\E00"/>
    <numFmt numFmtId="168" formatCode="0.000&quot; MD&quot;"/>
    <numFmt numFmtId="169" formatCode="\S000"/>
    <numFmt numFmtId="170" formatCode="0.00&quot; MD&quot;"/>
    <numFmt numFmtId="171" formatCode="0&quot; MD&quot;"/>
  </numFmts>
  <fonts count="24"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24"/>
      <color theme="1"/>
      <name val="Calibri"/>
      <scheme val="minor"/>
    </font>
    <font>
      <sz val="8"/>
      <name val="Calibri"/>
      <family val="2"/>
      <scheme val="minor"/>
    </font>
    <font>
      <b/>
      <sz val="11"/>
      <color theme="1"/>
      <name val="Calibri"/>
      <scheme val="minor"/>
    </font>
    <font>
      <sz val="11"/>
      <color theme="1"/>
      <name val="Calibri"/>
      <scheme val="minor"/>
    </font>
    <font>
      <sz val="20"/>
      <color theme="1"/>
      <name val="Calibri"/>
      <scheme val="minor"/>
    </font>
    <font>
      <b/>
      <sz val="11"/>
      <color rgb="FF000000"/>
      <name val="Calibri"/>
      <scheme val="minor"/>
    </font>
    <font>
      <sz val="11"/>
      <color rgb="FF000000"/>
      <name val="Calibri"/>
      <scheme val="minor"/>
    </font>
    <font>
      <b/>
      <sz val="16"/>
      <color theme="1"/>
      <name val="Calibri"/>
      <scheme val="minor"/>
    </font>
    <font>
      <i/>
      <sz val="10"/>
      <color theme="1"/>
      <name val="Calibri"/>
      <scheme val="minor"/>
    </font>
    <font>
      <b/>
      <sz val="10"/>
      <color theme="1"/>
      <name val="Calibri"/>
      <scheme val="minor"/>
    </font>
    <font>
      <sz val="10"/>
      <color theme="1"/>
      <name val="Calibri"/>
      <scheme val="minor"/>
    </font>
    <font>
      <b/>
      <i/>
      <sz val="10"/>
      <color theme="1"/>
      <name val="Calibri"/>
      <scheme val="minor"/>
    </font>
    <font>
      <b/>
      <sz val="10"/>
      <color rgb="FF000000"/>
      <name val="Calibri"/>
      <scheme val="minor"/>
    </font>
    <font>
      <i/>
      <sz val="9"/>
      <color theme="1"/>
      <name val="Calibri"/>
      <scheme val="minor"/>
    </font>
    <font>
      <sz val="8"/>
      <color rgb="FF000000"/>
      <name val="Calibri"/>
      <scheme val="minor"/>
    </font>
    <font>
      <sz val="8"/>
      <color theme="0" tint="-0.499984740745262"/>
      <name val="Calibri"/>
      <scheme val="minor"/>
    </font>
    <font>
      <b/>
      <sz val="11"/>
      <color theme="0" tint="-0.499984740745262"/>
      <name val="Calibri"/>
      <scheme val="minor"/>
    </font>
    <font>
      <sz val="11"/>
      <color theme="0" tint="-0.499984740745262"/>
      <name val="Calibri"/>
      <scheme val="minor"/>
    </font>
    <font>
      <u/>
      <sz val="16"/>
      <color theme="10"/>
      <name val="Calibri"/>
      <family val="2"/>
      <scheme val="minor"/>
    </font>
    <font>
      <b/>
      <sz val="24"/>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C5D9F1"/>
        <bgColor rgb="FF000000"/>
      </patternFill>
    </fill>
    <fill>
      <patternFill patternType="solid">
        <fgColor rgb="FFE4DFEC"/>
        <bgColor rgb="FF000000"/>
      </patternFill>
    </fill>
    <fill>
      <patternFill patternType="solid">
        <fgColor rgb="FFFCD5B4"/>
        <bgColor rgb="FF000000"/>
      </patternFill>
    </fill>
    <fill>
      <patternFill patternType="solid">
        <fgColor theme="6" tint="0.79998168889431442"/>
        <bgColor indexed="64"/>
      </patternFill>
    </fill>
    <fill>
      <patternFill patternType="solid">
        <fgColor rgb="FFD9D9D9"/>
        <bgColor rgb="FF000000"/>
      </patternFill>
    </fill>
    <fill>
      <patternFill patternType="solid">
        <fgColor theme="0" tint="-4.9989318521683403E-2"/>
        <bgColor indexed="64"/>
      </patternFill>
    </fill>
  </fills>
  <borders count="38">
    <border>
      <left/>
      <right/>
      <top/>
      <bottom/>
      <diagonal/>
    </border>
    <border>
      <left/>
      <right/>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thin">
        <color auto="1"/>
      </top>
      <bottom style="thin">
        <color auto="1"/>
      </bottom>
      <diagonal/>
    </border>
  </borders>
  <cellStyleXfs count="42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132">
    <xf numFmtId="0" fontId="0" fillId="0" borderId="0" xfId="0"/>
    <xf numFmtId="0" fontId="1" fillId="2" borderId="1" xfId="0" applyFont="1" applyFill="1" applyBorder="1"/>
    <xf numFmtId="0" fontId="0" fillId="0" borderId="0" xfId="0" applyBorder="1"/>
    <xf numFmtId="167" fontId="0" fillId="0" borderId="0" xfId="0" applyNumberFormat="1" applyAlignment="1">
      <alignment horizontal="left" vertical="top"/>
    </xf>
    <xf numFmtId="167" fontId="1" fillId="2" borderId="1" xfId="0" applyNumberFormat="1" applyFont="1" applyFill="1" applyBorder="1" applyAlignment="1">
      <alignment horizontal="left"/>
    </xf>
    <xf numFmtId="167" fontId="0" fillId="0" borderId="0" xfId="0" applyNumberFormat="1" applyAlignment="1">
      <alignment horizontal="left"/>
    </xf>
    <xf numFmtId="0" fontId="7" fillId="0" borderId="0" xfId="0" applyFont="1" applyBorder="1" applyAlignment="1">
      <alignment vertical="top"/>
    </xf>
    <xf numFmtId="164" fontId="6" fillId="0" borderId="0" xfId="0" applyNumberFormat="1" applyFont="1" applyBorder="1" applyAlignment="1"/>
    <xf numFmtId="0" fontId="6" fillId="0" borderId="0" xfId="0" applyFont="1" applyBorder="1" applyAlignment="1"/>
    <xf numFmtId="0" fontId="7" fillId="0" borderId="0" xfId="0" applyFont="1" applyAlignment="1">
      <alignment vertical="top"/>
    </xf>
    <xf numFmtId="0" fontId="7" fillId="0" borderId="0" xfId="0" applyFont="1" applyAlignment="1">
      <alignment vertical="top" wrapText="1"/>
    </xf>
    <xf numFmtId="166" fontId="7" fillId="0" borderId="0" xfId="0" applyNumberFormat="1" applyFont="1" applyAlignment="1">
      <alignment horizontal="left" vertical="top"/>
    </xf>
    <xf numFmtId="164" fontId="7" fillId="0" borderId="0" xfId="0" applyNumberFormat="1" applyFont="1" applyAlignment="1">
      <alignment vertical="top"/>
    </xf>
    <xf numFmtId="0" fontId="4" fillId="0" borderId="0" xfId="0" applyFont="1" applyAlignment="1">
      <alignment vertical="top"/>
    </xf>
    <xf numFmtId="0" fontId="8" fillId="0" borderId="0" xfId="0" applyFont="1"/>
    <xf numFmtId="0" fontId="1" fillId="0" borderId="0" xfId="0" applyFont="1"/>
    <xf numFmtId="0" fontId="6" fillId="0" borderId="0" xfId="0" applyFont="1" applyBorder="1" applyAlignment="1">
      <alignment vertical="top"/>
    </xf>
    <xf numFmtId="0" fontId="11" fillId="0" borderId="0" xfId="0" applyFont="1"/>
    <xf numFmtId="0" fontId="0" fillId="0" borderId="7" xfId="0" applyBorder="1"/>
    <xf numFmtId="0" fontId="1" fillId="2" borderId="7" xfId="0" applyFont="1" applyFill="1" applyBorder="1"/>
    <xf numFmtId="9" fontId="0" fillId="0" borderId="7" xfId="0" applyNumberFormat="1" applyBorder="1"/>
    <xf numFmtId="0" fontId="0" fillId="0" borderId="0" xfId="0" applyFont="1" applyBorder="1"/>
    <xf numFmtId="2" fontId="0" fillId="0" borderId="0" xfId="0" applyNumberFormat="1"/>
    <xf numFmtId="1" fontId="10" fillId="3" borderId="7" xfId="0" applyNumberFormat="1" applyFont="1" applyFill="1" applyBorder="1" applyAlignment="1">
      <alignment vertical="top"/>
    </xf>
    <xf numFmtId="1" fontId="10" fillId="4" borderId="7" xfId="0" applyNumberFormat="1" applyFont="1" applyFill="1" applyBorder="1" applyAlignment="1">
      <alignment vertical="top"/>
    </xf>
    <xf numFmtId="0" fontId="7" fillId="0" borderId="0" xfId="0" applyFont="1"/>
    <xf numFmtId="0" fontId="0" fillId="0" borderId="7" xfId="0" applyFill="1" applyBorder="1"/>
    <xf numFmtId="0" fontId="1" fillId="6" borderId="13" xfId="0" applyFont="1" applyFill="1" applyBorder="1"/>
    <xf numFmtId="0" fontId="9" fillId="3" borderId="14" xfId="0" applyFont="1" applyFill="1" applyBorder="1" applyAlignment="1">
      <alignment horizontal="left" indent="1"/>
    </xf>
    <xf numFmtId="165" fontId="9" fillId="4" borderId="14" xfId="0" applyNumberFormat="1" applyFont="1" applyFill="1" applyBorder="1" applyAlignment="1">
      <alignment horizontal="left" vertical="top" indent="1"/>
    </xf>
    <xf numFmtId="0" fontId="9" fillId="5" borderId="15" xfId="0" applyFont="1" applyFill="1" applyBorder="1" applyAlignment="1">
      <alignment horizontal="left" vertical="top" indent="1"/>
    </xf>
    <xf numFmtId="0" fontId="1" fillId="0" borderId="18" xfId="0" applyFont="1" applyBorder="1"/>
    <xf numFmtId="0" fontId="1" fillId="0" borderId="19" xfId="0" applyFont="1" applyBorder="1"/>
    <xf numFmtId="0" fontId="1" fillId="0" borderId="20" xfId="0" applyFont="1" applyBorder="1"/>
    <xf numFmtId="0" fontId="1" fillId="6" borderId="21" xfId="0" applyFont="1" applyFill="1" applyBorder="1"/>
    <xf numFmtId="1" fontId="10" fillId="3" borderId="3" xfId="0" applyNumberFormat="1" applyFont="1" applyFill="1" applyBorder="1" applyAlignment="1">
      <alignment vertical="top"/>
    </xf>
    <xf numFmtId="1" fontId="10" fillId="3" borderId="4" xfId="0" applyNumberFormat="1" applyFont="1" applyFill="1" applyBorder="1" applyAlignment="1">
      <alignment vertical="top"/>
    </xf>
    <xf numFmtId="1" fontId="10" fillId="4" borderId="3" xfId="0" applyNumberFormat="1" applyFont="1" applyFill="1" applyBorder="1" applyAlignment="1">
      <alignment vertical="top"/>
    </xf>
    <xf numFmtId="1" fontId="10" fillId="4" borderId="4" xfId="0" applyNumberFormat="1" applyFont="1" applyFill="1" applyBorder="1" applyAlignment="1">
      <alignment vertical="top"/>
    </xf>
    <xf numFmtId="1" fontId="10" fillId="5" borderId="5" xfId="0" applyNumberFormat="1" applyFont="1" applyFill="1" applyBorder="1" applyAlignment="1">
      <alignment vertical="top"/>
    </xf>
    <xf numFmtId="1" fontId="10" fillId="5" borderId="12" xfId="0" applyNumberFormat="1" applyFont="1" applyFill="1" applyBorder="1" applyAlignment="1">
      <alignment vertical="top"/>
    </xf>
    <xf numFmtId="1" fontId="10" fillId="5" borderId="6" xfId="0" applyNumberFormat="1" applyFont="1" applyFill="1" applyBorder="1" applyAlignment="1">
      <alignment vertical="top"/>
    </xf>
    <xf numFmtId="1" fontId="0" fillId="6" borderId="16" xfId="0" applyNumberFormat="1" applyFont="1" applyFill="1" applyBorder="1"/>
    <xf numFmtId="1" fontId="0" fillId="6" borderId="9" xfId="0" applyNumberFormat="1" applyFont="1" applyFill="1" applyBorder="1"/>
    <xf numFmtId="1" fontId="0" fillId="6" borderId="17" xfId="0" applyNumberFormat="1" applyFont="1" applyFill="1" applyBorder="1"/>
    <xf numFmtId="1" fontId="7" fillId="0" borderId="2" xfId="0" applyNumberFormat="1" applyFont="1" applyBorder="1" applyAlignment="1">
      <alignment vertical="top"/>
    </xf>
    <xf numFmtId="1" fontId="7" fillId="2" borderId="27" xfId="0" applyNumberFormat="1" applyFont="1" applyFill="1" applyBorder="1" applyAlignment="1">
      <alignment vertical="top"/>
    </xf>
    <xf numFmtId="0" fontId="6" fillId="2" borderId="28" xfId="0" applyFont="1" applyFill="1" applyBorder="1"/>
    <xf numFmtId="0" fontId="7" fillId="2" borderId="29" xfId="0" applyFont="1" applyFill="1" applyBorder="1"/>
    <xf numFmtId="1" fontId="7" fillId="2" borderId="20" xfId="0" applyNumberFormat="1" applyFont="1" applyFill="1" applyBorder="1" applyAlignment="1">
      <alignment vertical="top"/>
    </xf>
    <xf numFmtId="0" fontId="1" fillId="0" borderId="30" xfId="0" applyFont="1" applyBorder="1"/>
    <xf numFmtId="0" fontId="1" fillId="0" borderId="11" xfId="0" applyFont="1" applyBorder="1"/>
    <xf numFmtId="0" fontId="4" fillId="0" borderId="0" xfId="0" applyFont="1" applyAlignment="1">
      <alignment vertical="top"/>
    </xf>
    <xf numFmtId="0" fontId="14" fillId="0" borderId="0" xfId="0" applyFont="1" applyBorder="1" applyAlignment="1">
      <alignment vertical="top"/>
    </xf>
    <xf numFmtId="0" fontId="13" fillId="0" borderId="0" xfId="0" applyFont="1" applyBorder="1" applyAlignment="1"/>
    <xf numFmtId="0" fontId="14" fillId="0" borderId="0" xfId="0" applyFont="1" applyAlignment="1">
      <alignment vertical="top"/>
    </xf>
    <xf numFmtId="0" fontId="14" fillId="0" borderId="0" xfId="0" applyFont="1" applyAlignment="1">
      <alignment vertical="top" wrapText="1"/>
    </xf>
    <xf numFmtId="0" fontId="13" fillId="0" borderId="0" xfId="0" applyFont="1" applyAlignment="1">
      <alignment vertical="top" wrapText="1"/>
    </xf>
    <xf numFmtId="0" fontId="13" fillId="2" borderId="1" xfId="0" applyFont="1" applyFill="1" applyBorder="1" applyAlignment="1">
      <alignment vertical="top"/>
    </xf>
    <xf numFmtId="0" fontId="13" fillId="2" borderId="1" xfId="0" applyFont="1" applyFill="1" applyBorder="1" applyAlignment="1">
      <alignment vertical="top" wrapText="1"/>
    </xf>
    <xf numFmtId="0" fontId="16" fillId="7" borderId="1" xfId="0" applyFont="1" applyFill="1" applyBorder="1" applyAlignment="1">
      <alignment vertical="top"/>
    </xf>
    <xf numFmtId="0" fontId="0" fillId="0" borderId="0" xfId="0" applyAlignment="1">
      <alignment vertical="top"/>
    </xf>
    <xf numFmtId="0" fontId="14" fillId="0" borderId="0" xfId="0" applyFont="1" applyBorder="1" applyAlignment="1">
      <alignment horizontal="right" vertical="center" wrapText="1"/>
    </xf>
    <xf numFmtId="2" fontId="18" fillId="3" borderId="7" xfId="0" applyNumberFormat="1" applyFont="1" applyFill="1" applyBorder="1" applyAlignment="1">
      <alignment horizontal="left" vertical="center" wrapText="1"/>
    </xf>
    <xf numFmtId="1" fontId="18" fillId="5" borderId="7" xfId="0" applyNumberFormat="1" applyFont="1" applyFill="1" applyBorder="1" applyAlignment="1">
      <alignment horizontal="left" vertical="center" wrapText="1"/>
    </xf>
    <xf numFmtId="1" fontId="18" fillId="4" borderId="7" xfId="0" applyNumberFormat="1" applyFont="1" applyFill="1" applyBorder="1" applyAlignment="1">
      <alignment horizontal="left" vertical="center" wrapText="1"/>
    </xf>
    <xf numFmtId="0" fontId="19" fillId="0" borderId="7" xfId="0" applyFont="1" applyFill="1" applyBorder="1" applyAlignment="1">
      <alignment horizontal="left" vertical="center" wrapText="1"/>
    </xf>
    <xf numFmtId="169" fontId="4" fillId="0" borderId="0" xfId="0" applyNumberFormat="1" applyFont="1" applyAlignment="1">
      <alignment vertical="top"/>
    </xf>
    <xf numFmtId="169" fontId="8" fillId="0" borderId="0" xfId="0" applyNumberFormat="1" applyFont="1"/>
    <xf numFmtId="169" fontId="12" fillId="0" borderId="0" xfId="0" applyNumberFormat="1" applyFont="1" applyAlignment="1">
      <alignment horizontal="left" vertical="top"/>
    </xf>
    <xf numFmtId="169" fontId="15" fillId="2" borderId="1" xfId="0" applyNumberFormat="1" applyFont="1" applyFill="1" applyBorder="1" applyAlignment="1">
      <alignment horizontal="left" vertical="top"/>
    </xf>
    <xf numFmtId="169" fontId="12" fillId="8" borderId="0" xfId="0" applyNumberFormat="1" applyFont="1" applyFill="1" applyAlignment="1">
      <alignment horizontal="left" vertical="top"/>
    </xf>
    <xf numFmtId="0" fontId="7" fillId="0" borderId="0" xfId="0" applyFont="1" applyBorder="1" applyAlignment="1">
      <alignment horizontal="left"/>
    </xf>
    <xf numFmtId="1" fontId="6" fillId="2" borderId="13" xfId="0" applyNumberFormat="1" applyFont="1" applyFill="1" applyBorder="1" applyAlignment="1">
      <alignment vertical="top"/>
    </xf>
    <xf numFmtId="1" fontId="6" fillId="2" borderId="15" xfId="0" applyNumberFormat="1" applyFont="1" applyFill="1" applyBorder="1" applyAlignment="1">
      <alignment vertical="top"/>
    </xf>
    <xf numFmtId="168" fontId="1" fillId="6" borderId="34" xfId="0" applyNumberFormat="1" applyFont="1" applyFill="1" applyBorder="1"/>
    <xf numFmtId="168" fontId="9" fillId="3" borderId="35" xfId="0" applyNumberFormat="1" applyFont="1" applyFill="1" applyBorder="1" applyAlignment="1">
      <alignment horizontal="left"/>
    </xf>
    <xf numFmtId="168" fontId="9" fillId="4" borderId="35" xfId="0" applyNumberFormat="1" applyFont="1" applyFill="1" applyBorder="1" applyAlignment="1">
      <alignment horizontal="left"/>
    </xf>
    <xf numFmtId="168" fontId="9" fillId="5" borderId="35" xfId="0" applyNumberFormat="1" applyFont="1" applyFill="1" applyBorder="1" applyAlignment="1">
      <alignment horizontal="left"/>
    </xf>
    <xf numFmtId="168" fontId="20" fillId="0" borderId="36" xfId="0" applyNumberFormat="1" applyFont="1" applyFill="1" applyBorder="1" applyAlignment="1">
      <alignment horizontal="left" wrapText="1"/>
    </xf>
    <xf numFmtId="1" fontId="6" fillId="2" borderId="14" xfId="0" applyNumberFormat="1" applyFont="1" applyFill="1" applyBorder="1" applyAlignment="1">
      <alignment vertical="top"/>
    </xf>
    <xf numFmtId="0" fontId="0" fillId="0" borderId="0" xfId="0" applyFill="1" applyBorder="1" applyAlignment="1">
      <alignment vertical="top"/>
    </xf>
    <xf numFmtId="0" fontId="4" fillId="0" borderId="0" xfId="0" applyFont="1" applyAlignment="1">
      <alignment horizontal="left" vertical="top"/>
    </xf>
    <xf numFmtId="170" fontId="0" fillId="0" borderId="7" xfId="0" applyNumberFormat="1" applyBorder="1"/>
    <xf numFmtId="170" fontId="0" fillId="0" borderId="7" xfId="0" applyNumberFormat="1" applyFill="1" applyBorder="1"/>
    <xf numFmtId="170" fontId="0" fillId="6" borderId="16" xfId="0" applyNumberFormat="1" applyFill="1" applyBorder="1" applyAlignment="1">
      <alignment horizontal="right"/>
    </xf>
    <xf numFmtId="170" fontId="0" fillId="6" borderId="9" xfId="0" applyNumberFormat="1" applyFill="1" applyBorder="1" applyAlignment="1">
      <alignment horizontal="right"/>
    </xf>
    <xf numFmtId="170" fontId="0" fillId="6" borderId="8" xfId="0" applyNumberFormat="1" applyFill="1" applyBorder="1"/>
    <xf numFmtId="170" fontId="10" fillId="3" borderId="3" xfId="0" applyNumberFormat="1" applyFont="1" applyFill="1" applyBorder="1" applyAlignment="1">
      <alignment horizontal="right"/>
    </xf>
    <xf numFmtId="170" fontId="10" fillId="3" borderId="7" xfId="0" applyNumberFormat="1" applyFont="1" applyFill="1" applyBorder="1" applyAlignment="1">
      <alignment horizontal="right"/>
    </xf>
    <xf numFmtId="170" fontId="10" fillId="3" borderId="10" xfId="0" applyNumberFormat="1" applyFont="1" applyFill="1" applyBorder="1" applyAlignment="1">
      <alignment horizontal="right"/>
    </xf>
    <xf numFmtId="170" fontId="10" fillId="4" borderId="3" xfId="0" applyNumberFormat="1" applyFont="1" applyFill="1" applyBorder="1" applyAlignment="1">
      <alignment horizontal="right" vertical="top"/>
    </xf>
    <xf numFmtId="170" fontId="10" fillId="4" borderId="7" xfId="0" applyNumberFormat="1" applyFont="1" applyFill="1" applyBorder="1" applyAlignment="1">
      <alignment horizontal="right" vertical="top"/>
    </xf>
    <xf numFmtId="170" fontId="10" fillId="4" borderId="10" xfId="0" applyNumberFormat="1" applyFont="1" applyFill="1" applyBorder="1" applyAlignment="1">
      <alignment horizontal="right" vertical="top"/>
    </xf>
    <xf numFmtId="170" fontId="10" fillId="5" borderId="5" xfId="0" applyNumberFormat="1" applyFont="1" applyFill="1" applyBorder="1" applyAlignment="1">
      <alignment horizontal="right" vertical="top"/>
    </xf>
    <xf numFmtId="170" fontId="10" fillId="5" borderId="12" xfId="0" applyNumberFormat="1" applyFont="1" applyFill="1" applyBorder="1" applyAlignment="1">
      <alignment horizontal="right" vertical="top"/>
    </xf>
    <xf numFmtId="170" fontId="10" fillId="5" borderId="31" xfId="0" applyNumberFormat="1" applyFont="1" applyFill="1" applyBorder="1" applyAlignment="1">
      <alignment horizontal="right" vertical="top"/>
    </xf>
    <xf numFmtId="171" fontId="1" fillId="6" borderId="32" xfId="0" applyNumberFormat="1" applyFont="1" applyFill="1" applyBorder="1"/>
    <xf numFmtId="171" fontId="9" fillId="3" borderId="14" xfId="0" applyNumberFormat="1" applyFont="1" applyFill="1" applyBorder="1" applyAlignment="1">
      <alignment horizontal="right" vertical="top"/>
    </xf>
    <xf numFmtId="171" fontId="9" fillId="4" borderId="14" xfId="0" applyNumberFormat="1" applyFont="1" applyFill="1" applyBorder="1" applyAlignment="1">
      <alignment horizontal="right" vertical="top"/>
    </xf>
    <xf numFmtId="171" fontId="9" fillId="5" borderId="15" xfId="0" applyNumberFormat="1" applyFont="1" applyFill="1" applyBorder="1" applyAlignment="1">
      <alignment horizontal="right" vertical="top"/>
    </xf>
    <xf numFmtId="170" fontId="1" fillId="6" borderId="24" xfId="0" applyNumberFormat="1" applyFont="1" applyFill="1" applyBorder="1" applyAlignment="1">
      <alignment horizontal="right"/>
    </xf>
    <xf numFmtId="170" fontId="10" fillId="3" borderId="33" xfId="0" applyNumberFormat="1" applyFont="1" applyFill="1" applyBorder="1" applyAlignment="1"/>
    <xf numFmtId="170" fontId="10" fillId="4" borderId="33" xfId="0" applyNumberFormat="1" applyFont="1" applyFill="1" applyBorder="1" applyAlignment="1">
      <alignment vertical="top"/>
    </xf>
    <xf numFmtId="170" fontId="10" fillId="5" borderId="33" xfId="0" applyNumberFormat="1" applyFont="1" applyFill="1" applyBorder="1" applyAlignment="1">
      <alignment vertical="top"/>
    </xf>
    <xf numFmtId="170" fontId="21" fillId="0" borderId="2" xfId="0" applyNumberFormat="1" applyFont="1" applyFill="1" applyBorder="1" applyAlignment="1">
      <alignment vertical="center" wrapText="1"/>
    </xf>
    <xf numFmtId="170" fontId="1" fillId="6" borderId="37" xfId="0" applyNumberFormat="1" applyFont="1" applyFill="1" applyBorder="1" applyAlignment="1">
      <alignment horizontal="right"/>
    </xf>
    <xf numFmtId="170" fontId="10" fillId="3" borderId="7" xfId="0" applyNumberFormat="1" applyFont="1" applyFill="1" applyBorder="1" applyAlignment="1"/>
    <xf numFmtId="170" fontId="10" fillId="4" borderId="7" xfId="0" applyNumberFormat="1" applyFont="1" applyFill="1" applyBorder="1" applyAlignment="1">
      <alignment vertical="top"/>
    </xf>
    <xf numFmtId="170" fontId="10" fillId="5" borderId="7" xfId="0" applyNumberFormat="1" applyFont="1" applyFill="1" applyBorder="1" applyAlignment="1">
      <alignment vertical="top"/>
    </xf>
    <xf numFmtId="170" fontId="21" fillId="0" borderId="4" xfId="0" applyNumberFormat="1" applyFont="1" applyFill="1" applyBorder="1" applyAlignment="1">
      <alignment vertical="center" wrapText="1"/>
    </xf>
    <xf numFmtId="170" fontId="1" fillId="6" borderId="26" xfId="0" applyNumberFormat="1" applyFont="1" applyFill="1" applyBorder="1" applyAlignment="1">
      <alignment horizontal="right"/>
    </xf>
    <xf numFmtId="170" fontId="10" fillId="3" borderId="12" xfId="0" applyNumberFormat="1" applyFont="1" applyFill="1" applyBorder="1" applyAlignment="1"/>
    <xf numFmtId="170" fontId="10" fillId="4" borderId="12" xfId="0" applyNumberFormat="1" applyFont="1" applyFill="1" applyBorder="1" applyAlignment="1">
      <alignment vertical="top"/>
    </xf>
    <xf numFmtId="170" fontId="10" fillId="5" borderId="12" xfId="0" applyNumberFormat="1" applyFont="1" applyFill="1" applyBorder="1" applyAlignment="1">
      <alignment vertical="top"/>
    </xf>
    <xf numFmtId="170" fontId="21" fillId="0" borderId="6" xfId="0" applyNumberFormat="1" applyFont="1" applyFill="1" applyBorder="1" applyAlignment="1">
      <alignment vertical="center" wrapText="1"/>
    </xf>
    <xf numFmtId="0" fontId="6" fillId="0" borderId="21" xfId="0" applyFont="1" applyBorder="1" applyAlignment="1">
      <alignment horizontal="left"/>
    </xf>
    <xf numFmtId="0" fontId="6" fillId="0" borderId="23" xfId="0" applyFont="1" applyBorder="1" applyAlignment="1">
      <alignment horizontal="left"/>
    </xf>
    <xf numFmtId="0" fontId="6" fillId="0" borderId="24" xfId="0" applyFont="1" applyBorder="1" applyAlignment="1">
      <alignment horizontal="left"/>
    </xf>
    <xf numFmtId="0" fontId="6" fillId="2" borderId="22" xfId="0" applyFont="1" applyFill="1" applyBorder="1" applyAlignment="1">
      <alignment horizontal="left"/>
    </xf>
    <xf numFmtId="0" fontId="6" fillId="2" borderId="25" xfId="0" applyFont="1" applyFill="1" applyBorder="1" applyAlignment="1">
      <alignment horizontal="left"/>
    </xf>
    <xf numFmtId="0" fontId="6" fillId="2" borderId="26" xfId="0" applyFont="1" applyFill="1" applyBorder="1" applyAlignment="1">
      <alignment horizontal="left"/>
    </xf>
    <xf numFmtId="0" fontId="4" fillId="0" borderId="0" xfId="0" applyFont="1" applyAlignment="1">
      <alignment vertical="top"/>
    </xf>
    <xf numFmtId="0" fontId="4"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left" wrapText="1"/>
    </xf>
    <xf numFmtId="0" fontId="2" fillId="0" borderId="0" xfId="423"/>
    <xf numFmtId="0" fontId="22" fillId="0" borderId="0" xfId="423" applyFont="1"/>
    <xf numFmtId="0" fontId="23" fillId="0" borderId="0" xfId="0" applyFont="1" applyAlignment="1">
      <alignment vertical="top"/>
    </xf>
    <xf numFmtId="170" fontId="17" fillId="0" borderId="0" xfId="0" applyNumberFormat="1" applyFont="1" applyAlignment="1" applyProtection="1">
      <alignment horizontal="center" wrapText="1"/>
      <protection hidden="1"/>
    </xf>
    <xf numFmtId="170" fontId="15" fillId="2" borderId="1" xfId="0" applyNumberFormat="1" applyFont="1" applyFill="1" applyBorder="1" applyAlignment="1" applyProtection="1">
      <alignment vertical="top"/>
      <protection hidden="1"/>
    </xf>
    <xf numFmtId="170" fontId="12" fillId="0" borderId="0" xfId="0" applyNumberFormat="1" applyFont="1" applyAlignment="1" applyProtection="1">
      <alignment vertical="top"/>
      <protection hidden="1"/>
    </xf>
  </cellXfs>
  <cellStyles count="424">
    <cellStyle name="Besuchter Hyperlink" xfId="2" builtinId="9" hidden="1"/>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20" builtinId="9" hidden="1"/>
    <cellStyle name="Besuchter Hyperlink" xfId="22" builtinId="9" hidden="1"/>
    <cellStyle name="Besuchter Hyperlink" xfId="24" builtinId="9" hidden="1"/>
    <cellStyle name="Besuchter Hyperlink" xfId="26" builtinId="9" hidden="1"/>
    <cellStyle name="Besuchter Hyperlink" xfId="28" builtinId="9" hidden="1"/>
    <cellStyle name="Besuchter Hyperlink" xfId="30" builtinId="9" hidden="1"/>
    <cellStyle name="Besuchter Hyperlink" xfId="32" builtinId="9" hidden="1"/>
    <cellStyle name="Besuchter Hyperlink" xfId="34" builtinId="9" hidden="1"/>
    <cellStyle name="Besuchter Hyperlink" xfId="36" builtinId="9" hidden="1"/>
    <cellStyle name="Besuchter Hyperlink" xfId="38" builtinId="9" hidden="1"/>
    <cellStyle name="Besuchter Hyperlink" xfId="40" builtinId="9" hidden="1"/>
    <cellStyle name="Besuchter Hyperlink" xfId="42" builtinId="9" hidden="1"/>
    <cellStyle name="Besuchter Hyperlink" xfId="44" builtinId="9" hidden="1"/>
    <cellStyle name="Besuchter Hyperlink" xfId="46" builtinId="9" hidden="1"/>
    <cellStyle name="Besuchter Hyperlink" xfId="48" builtinId="9" hidden="1"/>
    <cellStyle name="Besuchter Hyperlink" xfId="50" builtinId="9" hidden="1"/>
    <cellStyle name="Besuchter Hyperlink" xfId="52" builtinId="9" hidden="1"/>
    <cellStyle name="Besuchter Hyperlink" xfId="54" builtinId="9" hidden="1"/>
    <cellStyle name="Besuchter Hyperlink" xfId="56" builtinId="9" hidden="1"/>
    <cellStyle name="Besuchter Hyperlink" xfId="58" builtinId="9" hidden="1"/>
    <cellStyle name="Besuchter Hyperlink" xfId="60" builtinId="9" hidden="1"/>
    <cellStyle name="Besuchter Hyperlink" xfId="62" builtinId="9" hidden="1"/>
    <cellStyle name="Besuchter Hyperlink" xfId="64" builtinId="9" hidden="1"/>
    <cellStyle name="Besuchter Hyperlink" xfId="66" builtinId="9" hidden="1"/>
    <cellStyle name="Besuchter Hyperlink" xfId="68" builtinId="9" hidden="1"/>
    <cellStyle name="Besuchter Hyperlink" xfId="70" builtinId="9" hidden="1"/>
    <cellStyle name="Besuchter Hyperlink" xfId="72" builtinId="9" hidden="1"/>
    <cellStyle name="Besuchter Hyperlink" xfId="74" builtinId="9" hidden="1"/>
    <cellStyle name="Besuchter Hyperlink" xfId="76" builtinId="9" hidden="1"/>
    <cellStyle name="Besuchter Hyperlink" xfId="78" builtinId="9" hidden="1"/>
    <cellStyle name="Besuchter Hyperlink" xfId="80" builtinId="9" hidden="1"/>
    <cellStyle name="Besuchter Hyperlink" xfId="82" builtinId="9" hidden="1"/>
    <cellStyle name="Besuchter Hyperlink" xfId="84" builtinId="9" hidden="1"/>
    <cellStyle name="Besuchter Hyperlink" xfId="86" builtinId="9" hidden="1"/>
    <cellStyle name="Besuchter Hyperlink" xfId="88" builtinId="9" hidden="1"/>
    <cellStyle name="Besuchter Hyperlink" xfId="90" builtinId="9" hidden="1"/>
    <cellStyle name="Besuchter Hyperlink" xfId="92" builtinId="9" hidden="1"/>
    <cellStyle name="Besuchter Hyperlink" xfId="94" builtinId="9" hidden="1"/>
    <cellStyle name="Besuchter Hyperlink" xfId="96" builtinId="9" hidden="1"/>
    <cellStyle name="Besuchter Hyperlink" xfId="98" builtinId="9" hidden="1"/>
    <cellStyle name="Besuchter Hyperlink" xfId="100" builtinId="9" hidden="1"/>
    <cellStyle name="Besuchter Hyperlink" xfId="102" builtinId="9" hidden="1"/>
    <cellStyle name="Besuchter Hyperlink" xfId="104" builtinId="9" hidden="1"/>
    <cellStyle name="Besuchter Hyperlink" xfId="106" builtinId="9" hidden="1"/>
    <cellStyle name="Besuchter Hyperlink" xfId="108" builtinId="9" hidden="1"/>
    <cellStyle name="Besuchter Hyperlink" xfId="110" builtinId="9" hidden="1"/>
    <cellStyle name="Besuchter Hyperlink" xfId="112" builtinId="9" hidden="1"/>
    <cellStyle name="Besuchter Hyperlink" xfId="114" builtinId="9" hidden="1"/>
    <cellStyle name="Besuchter Hyperlink" xfId="116" builtinId="9" hidden="1"/>
    <cellStyle name="Besuchter Hyperlink" xfId="118" builtinId="9" hidden="1"/>
    <cellStyle name="Besuchter Hyperlink" xfId="120" builtinId="9" hidden="1"/>
    <cellStyle name="Besuchter Hyperlink" xfId="122" builtinId="9" hidden="1"/>
    <cellStyle name="Besuchter Hyperlink" xfId="124" builtinId="9" hidden="1"/>
    <cellStyle name="Besuchter Hyperlink" xfId="126" builtinId="9" hidden="1"/>
    <cellStyle name="Besuchter Hyperlink" xfId="128" builtinId="9" hidden="1"/>
    <cellStyle name="Besuchter Hyperlink" xfId="130" builtinId="9" hidden="1"/>
    <cellStyle name="Besuchter Hyperlink" xfId="132" builtinId="9" hidden="1"/>
    <cellStyle name="Besuchter Hyperlink" xfId="134" builtinId="9" hidden="1"/>
    <cellStyle name="Besuchter Hyperlink" xfId="136" builtinId="9" hidden="1"/>
    <cellStyle name="Besuchter Hyperlink" xfId="138" builtinId="9" hidden="1"/>
    <cellStyle name="Besuchter Hyperlink" xfId="140" builtinId="9" hidden="1"/>
    <cellStyle name="Besuchter Hyperlink" xfId="142" builtinId="9" hidden="1"/>
    <cellStyle name="Besuchter Hyperlink" xfId="144" builtinId="9" hidden="1"/>
    <cellStyle name="Besuchter Hyperlink" xfId="146" builtinId="9" hidden="1"/>
    <cellStyle name="Besuchter Hyperlink" xfId="148" builtinId="9" hidden="1"/>
    <cellStyle name="Besuchter Hyperlink" xfId="150" builtinId="9" hidden="1"/>
    <cellStyle name="Besuchter Hyperlink" xfId="152" builtinId="9" hidden="1"/>
    <cellStyle name="Besuchter Hyperlink" xfId="154" builtinId="9" hidden="1"/>
    <cellStyle name="Besuchter Hyperlink" xfId="156" builtinId="9" hidden="1"/>
    <cellStyle name="Besuchter Hyperlink" xfId="158" builtinId="9" hidden="1"/>
    <cellStyle name="Besuchter Hyperlink" xfId="160" builtinId="9" hidden="1"/>
    <cellStyle name="Besuchter Hyperlink" xfId="162" builtinId="9" hidden="1"/>
    <cellStyle name="Besuchter Hyperlink" xfId="164" builtinId="9" hidden="1"/>
    <cellStyle name="Besuchter Hyperlink" xfId="166" builtinId="9" hidden="1"/>
    <cellStyle name="Besuchter Hyperlink" xfId="168" builtinId="9" hidden="1"/>
    <cellStyle name="Besuchter Hyperlink" xfId="170" builtinId="9" hidden="1"/>
    <cellStyle name="Besuchter Hyperlink" xfId="172" builtinId="9" hidden="1"/>
    <cellStyle name="Besuchter Hyperlink" xfId="174" builtinId="9" hidden="1"/>
    <cellStyle name="Besuchter Hyperlink" xfId="176" builtinId="9" hidden="1"/>
    <cellStyle name="Besuchter Hyperlink" xfId="178" builtinId="9" hidden="1"/>
    <cellStyle name="Besuchter Hyperlink" xfId="180" builtinId="9" hidden="1"/>
    <cellStyle name="Besuchter Hyperlink" xfId="182" builtinId="9" hidden="1"/>
    <cellStyle name="Besuchter Hyperlink" xfId="184" builtinId="9" hidden="1"/>
    <cellStyle name="Besuchter Hyperlink" xfId="186" builtinId="9" hidden="1"/>
    <cellStyle name="Besuchter Hyperlink" xfId="188" builtinId="9" hidden="1"/>
    <cellStyle name="Besuchter Hyperlink" xfId="190" builtinId="9" hidden="1"/>
    <cellStyle name="Besuchter Hyperlink" xfId="192" builtinId="9" hidden="1"/>
    <cellStyle name="Besuchter Hyperlink" xfId="194" builtinId="9" hidden="1"/>
    <cellStyle name="Besuchter Hyperlink" xfId="196" builtinId="9" hidden="1"/>
    <cellStyle name="Besuchter Hyperlink" xfId="198" builtinId="9" hidden="1"/>
    <cellStyle name="Besuchter Hyperlink" xfId="200" builtinId="9" hidden="1"/>
    <cellStyle name="Besuchter Hyperlink" xfId="202" builtinId="9" hidden="1"/>
    <cellStyle name="Besuchter Hyperlink" xfId="204" builtinId="9" hidden="1"/>
    <cellStyle name="Besuchter Hyperlink" xfId="206" builtinId="9" hidden="1"/>
    <cellStyle name="Besuchter Hyperlink" xfId="208" builtinId="9" hidden="1"/>
    <cellStyle name="Besuchter Hyperlink" xfId="210" builtinId="9" hidden="1"/>
    <cellStyle name="Besuchter Hyperlink" xfId="212" builtinId="9" hidden="1"/>
    <cellStyle name="Besuchter Hyperlink" xfId="214" builtinId="9" hidden="1"/>
    <cellStyle name="Besuchter Hyperlink" xfId="216" builtinId="9" hidden="1"/>
    <cellStyle name="Besuchter Hyperlink" xfId="218" builtinId="9" hidden="1"/>
    <cellStyle name="Besuchter Hyperlink" xfId="220" builtinId="9" hidden="1"/>
    <cellStyle name="Besuchter Hyperlink" xfId="222" builtinId="9" hidden="1"/>
    <cellStyle name="Besuchter Hyperlink" xfId="224" builtinId="9" hidden="1"/>
    <cellStyle name="Besuchter Hyperlink" xfId="226" builtinId="9" hidden="1"/>
    <cellStyle name="Besuchter Hyperlink" xfId="228" builtinId="9" hidden="1"/>
    <cellStyle name="Besuchter Hyperlink" xfId="230" builtinId="9" hidden="1"/>
    <cellStyle name="Besuchter Hyperlink" xfId="232" builtinId="9" hidden="1"/>
    <cellStyle name="Besuchter Hyperlink" xfId="234" builtinId="9" hidden="1"/>
    <cellStyle name="Besuchter Hyperlink" xfId="236" builtinId="9" hidden="1"/>
    <cellStyle name="Besuchter Hyperlink" xfId="238" builtinId="9" hidden="1"/>
    <cellStyle name="Besuchter Hyperlink" xfId="240" builtinId="9" hidden="1"/>
    <cellStyle name="Besuchter Hyperlink" xfId="242" builtinId="9" hidden="1"/>
    <cellStyle name="Besuchter Hyperlink" xfId="244" builtinId="9" hidden="1"/>
    <cellStyle name="Besuchter Hyperlink" xfId="246" builtinId="9" hidden="1"/>
    <cellStyle name="Besuchter Hyperlink" xfId="248" builtinId="9" hidden="1"/>
    <cellStyle name="Besuchter Hyperlink" xfId="250" builtinId="9" hidden="1"/>
    <cellStyle name="Besuchter Hyperlink" xfId="252" builtinId="9" hidden="1"/>
    <cellStyle name="Besuchter Hyperlink" xfId="254" builtinId="9" hidden="1"/>
    <cellStyle name="Besuchter Hyperlink" xfId="256" builtinId="9" hidden="1"/>
    <cellStyle name="Besuchter Hyperlink" xfId="258" builtinId="9" hidden="1"/>
    <cellStyle name="Besuchter Hyperlink" xfId="260" builtinId="9" hidden="1"/>
    <cellStyle name="Besuchter Hyperlink" xfId="262" builtinId="9" hidden="1"/>
    <cellStyle name="Besuchter Hyperlink" xfId="264" builtinId="9" hidden="1"/>
    <cellStyle name="Besuchter Hyperlink" xfId="266" builtinId="9" hidden="1"/>
    <cellStyle name="Besuchter Hyperlink" xfId="268" builtinId="9" hidden="1"/>
    <cellStyle name="Besuchter Hyperlink" xfId="270" builtinId="9" hidden="1"/>
    <cellStyle name="Besuchter Hyperlink" xfId="272" builtinId="9" hidden="1"/>
    <cellStyle name="Besuchter Hyperlink" xfId="274" builtinId="9" hidden="1"/>
    <cellStyle name="Besuchter Hyperlink" xfId="276" builtinId="9" hidden="1"/>
    <cellStyle name="Besuchter Hyperlink" xfId="278" builtinId="9" hidden="1"/>
    <cellStyle name="Besuchter Hyperlink" xfId="280" builtinId="9" hidden="1"/>
    <cellStyle name="Besuchter Hyperlink" xfId="282" builtinId="9" hidden="1"/>
    <cellStyle name="Besuchter Hyperlink" xfId="284" builtinId="9" hidden="1"/>
    <cellStyle name="Besuchter Hyperlink" xfId="286" builtinId="9" hidden="1"/>
    <cellStyle name="Besuchter Hyperlink" xfId="288" builtinId="9" hidden="1"/>
    <cellStyle name="Besuchter Hyperlink" xfId="290" builtinId="9" hidden="1"/>
    <cellStyle name="Besuchter Hyperlink" xfId="292" builtinId="9" hidden="1"/>
    <cellStyle name="Besuchter Hyperlink" xfId="294" builtinId="9" hidden="1"/>
    <cellStyle name="Besuchter Hyperlink" xfId="296" builtinId="9" hidden="1"/>
    <cellStyle name="Besuchter Hyperlink" xfId="298" builtinId="9" hidden="1"/>
    <cellStyle name="Besuchter Hyperlink" xfId="300" builtinId="9" hidden="1"/>
    <cellStyle name="Besuchter Hyperlink" xfId="302" builtinId="9" hidden="1"/>
    <cellStyle name="Besuchter Hyperlink" xfId="304" builtinId="9" hidden="1"/>
    <cellStyle name="Besuchter Hyperlink" xfId="306" builtinId="9" hidden="1"/>
    <cellStyle name="Besuchter Hyperlink" xfId="308" builtinId="9" hidden="1"/>
    <cellStyle name="Besuchter Hyperlink" xfId="310" builtinId="9" hidden="1"/>
    <cellStyle name="Besuchter Hyperlink" xfId="312" builtinId="9" hidden="1"/>
    <cellStyle name="Besuchter Hyperlink" xfId="314" builtinId="9" hidden="1"/>
    <cellStyle name="Besuchter Hyperlink" xfId="316" builtinId="9" hidden="1"/>
    <cellStyle name="Besuchter Hyperlink" xfId="318" builtinId="9" hidden="1"/>
    <cellStyle name="Besuchter Hyperlink" xfId="320" builtinId="9" hidden="1"/>
    <cellStyle name="Besuchter Hyperlink" xfId="322" builtinId="9" hidden="1"/>
    <cellStyle name="Besuchter Hyperlink" xfId="324" builtinId="9" hidden="1"/>
    <cellStyle name="Besuchter Hyperlink" xfId="326" builtinId="9" hidden="1"/>
    <cellStyle name="Besuchter Hyperlink" xfId="328" builtinId="9" hidden="1"/>
    <cellStyle name="Besuchter Hyperlink" xfId="330" builtinId="9" hidden="1"/>
    <cellStyle name="Besuchter Hyperlink" xfId="332" builtinId="9" hidden="1"/>
    <cellStyle name="Besuchter Hyperlink" xfId="334" builtinId="9" hidden="1"/>
    <cellStyle name="Besuchter Hyperlink" xfId="336" builtinId="9" hidden="1"/>
    <cellStyle name="Besuchter Hyperlink" xfId="338" builtinId="9" hidden="1"/>
    <cellStyle name="Besuchter Hyperlink" xfId="340" builtinId="9" hidden="1"/>
    <cellStyle name="Besuchter Hyperlink" xfId="342" builtinId="9" hidden="1"/>
    <cellStyle name="Besuchter Hyperlink" xfId="344" builtinId="9" hidden="1"/>
    <cellStyle name="Besuchter Hyperlink" xfId="346" builtinId="9" hidden="1"/>
    <cellStyle name="Besuchter Hyperlink" xfId="348" builtinId="9" hidden="1"/>
    <cellStyle name="Besuchter Hyperlink" xfId="350" builtinId="9" hidden="1"/>
    <cellStyle name="Besuchter Hyperlink" xfId="352" builtinId="9" hidden="1"/>
    <cellStyle name="Besuchter Hyperlink" xfId="354" builtinId="9" hidden="1"/>
    <cellStyle name="Besuchter Hyperlink" xfId="356" builtinId="9" hidden="1"/>
    <cellStyle name="Besuchter Hyperlink" xfId="358" builtinId="9" hidden="1"/>
    <cellStyle name="Besuchter Hyperlink" xfId="360" builtinId="9" hidden="1"/>
    <cellStyle name="Besuchter Hyperlink" xfId="362" builtinId="9" hidden="1"/>
    <cellStyle name="Besuchter Hyperlink" xfId="364" builtinId="9" hidden="1"/>
    <cellStyle name="Besuchter Hyperlink" xfId="366" builtinId="9" hidden="1"/>
    <cellStyle name="Besuchter Hyperlink" xfId="368" builtinId="9" hidden="1"/>
    <cellStyle name="Besuchter Hyperlink" xfId="370" builtinId="9" hidden="1"/>
    <cellStyle name="Besuchter Hyperlink" xfId="372" builtinId="9" hidden="1"/>
    <cellStyle name="Besuchter Hyperlink" xfId="374" builtinId="9" hidden="1"/>
    <cellStyle name="Besuchter Hyperlink" xfId="376" builtinId="9" hidden="1"/>
    <cellStyle name="Besuchter Hyperlink" xfId="378" builtinId="9" hidden="1"/>
    <cellStyle name="Besuchter Hyperlink" xfId="380" builtinId="9" hidden="1"/>
    <cellStyle name="Besuchter Hyperlink" xfId="382" builtinId="9" hidden="1"/>
    <cellStyle name="Besuchter Hyperlink" xfId="384" builtinId="9" hidden="1"/>
    <cellStyle name="Besuchter Hyperlink" xfId="386" builtinId="9" hidden="1"/>
    <cellStyle name="Besuchter Hyperlink" xfId="388" builtinId="9" hidden="1"/>
    <cellStyle name="Besuchter Hyperlink" xfId="390" builtinId="9" hidden="1"/>
    <cellStyle name="Besuchter Hyperlink" xfId="392" builtinId="9" hidden="1"/>
    <cellStyle name="Besuchter Hyperlink" xfId="394" builtinId="9" hidden="1"/>
    <cellStyle name="Besuchter Hyperlink" xfId="396" builtinId="9" hidden="1"/>
    <cellStyle name="Besuchter Hyperlink" xfId="398" builtinId="9" hidden="1"/>
    <cellStyle name="Besuchter Hyperlink" xfId="400" builtinId="9" hidden="1"/>
    <cellStyle name="Besuchter Hyperlink" xfId="402" builtinId="9" hidden="1"/>
    <cellStyle name="Besuchter Hyperlink" xfId="404" builtinId="9" hidden="1"/>
    <cellStyle name="Besuchter Hyperlink" xfId="406" builtinId="9" hidden="1"/>
    <cellStyle name="Besuchter Hyperlink" xfId="408" builtinId="9" hidden="1"/>
    <cellStyle name="Besuchter Hyperlink" xfId="410" builtinId="9" hidden="1"/>
    <cellStyle name="Besuchter Hyperlink" xfId="412" builtinId="9" hidden="1"/>
    <cellStyle name="Besuchter Hyperlink" xfId="414" builtinId="9" hidden="1"/>
    <cellStyle name="Besuchter Hyperlink" xfId="416" builtinId="9" hidden="1"/>
    <cellStyle name="Besuchter Hyperlink" xfId="418" builtinId="9" hidden="1"/>
    <cellStyle name="Besuchter Hyperlink" xfId="420" builtinId="9" hidden="1"/>
    <cellStyle name="Besuchter Hyperlink" xfId="422" builtinId="9" hidden="1"/>
    <cellStyle name="Link" xfId="1" builtinId="8"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Link" xfId="19" builtinId="8" hidden="1"/>
    <cellStyle name="Link" xfId="21" builtinId="8" hidden="1"/>
    <cellStyle name="Link" xfId="23" builtinId="8" hidden="1"/>
    <cellStyle name="Link" xfId="25" builtinId="8" hidden="1"/>
    <cellStyle name="Link" xfId="27" builtinId="8" hidden="1"/>
    <cellStyle name="Link" xfId="29" builtinId="8" hidden="1"/>
    <cellStyle name="Link" xfId="31" builtinId="8" hidden="1"/>
    <cellStyle name="Link" xfId="33" builtinId="8" hidden="1"/>
    <cellStyle name="Link" xfId="35" builtinId="8" hidden="1"/>
    <cellStyle name="Link" xfId="37" builtinId="8" hidden="1"/>
    <cellStyle name="Link" xfId="39" builtinId="8" hidden="1"/>
    <cellStyle name="Link" xfId="41" builtinId="8" hidden="1"/>
    <cellStyle name="Link" xfId="43" builtinId="8" hidden="1"/>
    <cellStyle name="Link" xfId="45" builtinId="8" hidden="1"/>
    <cellStyle name="Link" xfId="47" builtinId="8" hidden="1"/>
    <cellStyle name="Link" xfId="49" builtinId="8" hidden="1"/>
    <cellStyle name="Link" xfId="51" builtinId="8" hidden="1"/>
    <cellStyle name="Link" xfId="53" builtinId="8" hidden="1"/>
    <cellStyle name="Link" xfId="55" builtinId="8" hidden="1"/>
    <cellStyle name="Link" xfId="57" builtinId="8" hidden="1"/>
    <cellStyle name="Link" xfId="59" builtinId="8" hidden="1"/>
    <cellStyle name="Link" xfId="61" builtinId="8" hidden="1"/>
    <cellStyle name="Link" xfId="63" builtinId="8" hidden="1"/>
    <cellStyle name="Link" xfId="65" builtinId="8" hidden="1"/>
    <cellStyle name="Link" xfId="67" builtinId="8" hidden="1"/>
    <cellStyle name="Link" xfId="69" builtinId="8" hidden="1"/>
    <cellStyle name="Link" xfId="71" builtinId="8" hidden="1"/>
    <cellStyle name="Link" xfId="73" builtinId="8" hidden="1"/>
    <cellStyle name="Link" xfId="75" builtinId="8" hidden="1"/>
    <cellStyle name="Link" xfId="77" builtinId="8" hidden="1"/>
    <cellStyle name="Link" xfId="79" builtinId="8" hidden="1"/>
    <cellStyle name="Link" xfId="81" builtinId="8" hidden="1"/>
    <cellStyle name="Link" xfId="83" builtinId="8" hidden="1"/>
    <cellStyle name="Link" xfId="85" builtinId="8" hidden="1"/>
    <cellStyle name="Link" xfId="87" builtinId="8" hidden="1"/>
    <cellStyle name="Link" xfId="89" builtinId="8" hidden="1"/>
    <cellStyle name="Link" xfId="91" builtinId="8" hidden="1"/>
    <cellStyle name="Link" xfId="93" builtinId="8" hidden="1"/>
    <cellStyle name="Link" xfId="95" builtinId="8" hidden="1"/>
    <cellStyle name="Link" xfId="97" builtinId="8" hidden="1"/>
    <cellStyle name="Link" xfId="99" builtinId="8" hidden="1"/>
    <cellStyle name="Link" xfId="101" builtinId="8" hidden="1"/>
    <cellStyle name="Link" xfId="103" builtinId="8" hidden="1"/>
    <cellStyle name="Link" xfId="105" builtinId="8" hidden="1"/>
    <cellStyle name="Link" xfId="107" builtinId="8" hidden="1"/>
    <cellStyle name="Link" xfId="109" builtinId="8" hidden="1"/>
    <cellStyle name="Link" xfId="111" builtinId="8" hidden="1"/>
    <cellStyle name="Link" xfId="113" builtinId="8" hidden="1"/>
    <cellStyle name="Link" xfId="115" builtinId="8" hidden="1"/>
    <cellStyle name="Link" xfId="117" builtinId="8" hidden="1"/>
    <cellStyle name="Link" xfId="119" builtinId="8" hidden="1"/>
    <cellStyle name="Link" xfId="121" builtinId="8" hidden="1"/>
    <cellStyle name="Link" xfId="123" builtinId="8" hidden="1"/>
    <cellStyle name="Link" xfId="125" builtinId="8" hidden="1"/>
    <cellStyle name="Link" xfId="127" builtinId="8" hidden="1"/>
    <cellStyle name="Link" xfId="129" builtinId="8" hidden="1"/>
    <cellStyle name="Link" xfId="131" builtinId="8" hidden="1"/>
    <cellStyle name="Link" xfId="133" builtinId="8" hidden="1"/>
    <cellStyle name="Link" xfId="135" builtinId="8" hidden="1"/>
    <cellStyle name="Link" xfId="137" builtinId="8" hidden="1"/>
    <cellStyle name="Link" xfId="139" builtinId="8" hidden="1"/>
    <cellStyle name="Link" xfId="141" builtinId="8" hidden="1"/>
    <cellStyle name="Link" xfId="143" builtinId="8" hidden="1"/>
    <cellStyle name="Link" xfId="145" builtinId="8" hidden="1"/>
    <cellStyle name="Link" xfId="147" builtinId="8" hidden="1"/>
    <cellStyle name="Link" xfId="149" builtinId="8" hidden="1"/>
    <cellStyle name="Link" xfId="151" builtinId="8" hidden="1"/>
    <cellStyle name="Link" xfId="153" builtinId="8" hidden="1"/>
    <cellStyle name="Link" xfId="155" builtinId="8" hidden="1"/>
    <cellStyle name="Link" xfId="157" builtinId="8" hidden="1"/>
    <cellStyle name="Link" xfId="159" builtinId="8" hidden="1"/>
    <cellStyle name="Link" xfId="161" builtinId="8" hidden="1"/>
    <cellStyle name="Link" xfId="163" builtinId="8" hidden="1"/>
    <cellStyle name="Link" xfId="165" builtinId="8" hidden="1"/>
    <cellStyle name="Link" xfId="167" builtinId="8" hidden="1"/>
    <cellStyle name="Link" xfId="169" builtinId="8" hidden="1"/>
    <cellStyle name="Link" xfId="171" builtinId="8" hidden="1"/>
    <cellStyle name="Link" xfId="173" builtinId="8" hidden="1"/>
    <cellStyle name="Link" xfId="175" builtinId="8" hidden="1"/>
    <cellStyle name="Link" xfId="177" builtinId="8" hidden="1"/>
    <cellStyle name="Link" xfId="179" builtinId="8" hidden="1"/>
    <cellStyle name="Link" xfId="181" builtinId="8" hidden="1"/>
    <cellStyle name="Link" xfId="183" builtinId="8" hidden="1"/>
    <cellStyle name="Link" xfId="185" builtinId="8" hidden="1"/>
    <cellStyle name="Link" xfId="187" builtinId="8" hidden="1"/>
    <cellStyle name="Link" xfId="189" builtinId="8" hidden="1"/>
    <cellStyle name="Link" xfId="191" builtinId="8" hidden="1"/>
    <cellStyle name="Link" xfId="193" builtinId="8" hidden="1"/>
    <cellStyle name="Link" xfId="195" builtinId="8" hidden="1"/>
    <cellStyle name="Link" xfId="197" builtinId="8" hidden="1"/>
    <cellStyle name="Link" xfId="199" builtinId="8" hidden="1"/>
    <cellStyle name="Link" xfId="201" builtinId="8" hidden="1"/>
    <cellStyle name="Link" xfId="203" builtinId="8" hidden="1"/>
    <cellStyle name="Link" xfId="205" builtinId="8" hidden="1"/>
    <cellStyle name="Link" xfId="207" builtinId="8" hidden="1"/>
    <cellStyle name="Link" xfId="209" builtinId="8" hidden="1"/>
    <cellStyle name="Link" xfId="211" builtinId="8" hidden="1"/>
    <cellStyle name="Link" xfId="213" builtinId="8" hidden="1"/>
    <cellStyle name="Link" xfId="215" builtinId="8" hidden="1"/>
    <cellStyle name="Link" xfId="217" builtinId="8" hidden="1"/>
    <cellStyle name="Link" xfId="219" builtinId="8" hidden="1"/>
    <cellStyle name="Link" xfId="221" builtinId="8" hidden="1"/>
    <cellStyle name="Link" xfId="223" builtinId="8" hidden="1"/>
    <cellStyle name="Link" xfId="225" builtinId="8" hidden="1"/>
    <cellStyle name="Link" xfId="227" builtinId="8" hidden="1"/>
    <cellStyle name="Link" xfId="229" builtinId="8" hidden="1"/>
    <cellStyle name="Link" xfId="231" builtinId="8" hidden="1"/>
    <cellStyle name="Link" xfId="233" builtinId="8" hidden="1"/>
    <cellStyle name="Link" xfId="235" builtinId="8" hidden="1"/>
    <cellStyle name="Link" xfId="237" builtinId="8" hidden="1"/>
    <cellStyle name="Link" xfId="239" builtinId="8" hidden="1"/>
    <cellStyle name="Link" xfId="241" builtinId="8" hidden="1"/>
    <cellStyle name="Link" xfId="243" builtinId="8" hidden="1"/>
    <cellStyle name="Link" xfId="245" builtinId="8" hidden="1"/>
    <cellStyle name="Link" xfId="247" builtinId="8" hidden="1"/>
    <cellStyle name="Link" xfId="249" builtinId="8" hidden="1"/>
    <cellStyle name="Link" xfId="251" builtinId="8" hidden="1"/>
    <cellStyle name="Link" xfId="253" builtinId="8" hidden="1"/>
    <cellStyle name="Link" xfId="255" builtinId="8" hidden="1"/>
    <cellStyle name="Link" xfId="257" builtinId="8" hidden="1"/>
    <cellStyle name="Link" xfId="259" builtinId="8" hidden="1"/>
    <cellStyle name="Link" xfId="261" builtinId="8" hidden="1"/>
    <cellStyle name="Link" xfId="263" builtinId="8" hidden="1"/>
    <cellStyle name="Link" xfId="265" builtinId="8" hidden="1"/>
    <cellStyle name="Link" xfId="267" builtinId="8" hidden="1"/>
    <cellStyle name="Link" xfId="269" builtinId="8" hidden="1"/>
    <cellStyle name="Link" xfId="271" builtinId="8" hidden="1"/>
    <cellStyle name="Link" xfId="273" builtinId="8" hidden="1"/>
    <cellStyle name="Link" xfId="275" builtinId="8" hidden="1"/>
    <cellStyle name="Link" xfId="277" builtinId="8" hidden="1"/>
    <cellStyle name="Link" xfId="279" builtinId="8" hidden="1"/>
    <cellStyle name="Link" xfId="281" builtinId="8" hidden="1"/>
    <cellStyle name="Link" xfId="283" builtinId="8" hidden="1"/>
    <cellStyle name="Link" xfId="285" builtinId="8" hidden="1"/>
    <cellStyle name="Link" xfId="287" builtinId="8" hidden="1"/>
    <cellStyle name="Link" xfId="289" builtinId="8" hidden="1"/>
    <cellStyle name="Link" xfId="291" builtinId="8" hidden="1"/>
    <cellStyle name="Link" xfId="293" builtinId="8" hidden="1"/>
    <cellStyle name="Link" xfId="295" builtinId="8" hidden="1"/>
    <cellStyle name="Link" xfId="297" builtinId="8" hidden="1"/>
    <cellStyle name="Link" xfId="299" builtinId="8" hidden="1"/>
    <cellStyle name="Link" xfId="301" builtinId="8" hidden="1"/>
    <cellStyle name="Link" xfId="303" builtinId="8" hidden="1"/>
    <cellStyle name="Link" xfId="305" builtinId="8" hidden="1"/>
    <cellStyle name="Link" xfId="307" builtinId="8" hidden="1"/>
    <cellStyle name="Link" xfId="309" builtinId="8" hidden="1"/>
    <cellStyle name="Link" xfId="311" builtinId="8" hidden="1"/>
    <cellStyle name="Link" xfId="313" builtinId="8" hidden="1"/>
    <cellStyle name="Link" xfId="315" builtinId="8" hidden="1"/>
    <cellStyle name="Link" xfId="317" builtinId="8" hidden="1"/>
    <cellStyle name="Link" xfId="319" builtinId="8" hidden="1"/>
    <cellStyle name="Link" xfId="321" builtinId="8" hidden="1"/>
    <cellStyle name="Link" xfId="323" builtinId="8" hidden="1"/>
    <cellStyle name="Link" xfId="325" builtinId="8" hidden="1"/>
    <cellStyle name="Link" xfId="327" builtinId="8" hidden="1"/>
    <cellStyle name="Link" xfId="329" builtinId="8" hidden="1"/>
    <cellStyle name="Link" xfId="331" builtinId="8" hidden="1"/>
    <cellStyle name="Link" xfId="333" builtinId="8" hidden="1"/>
    <cellStyle name="Link" xfId="335" builtinId="8" hidden="1"/>
    <cellStyle name="Link" xfId="337" builtinId="8" hidden="1"/>
    <cellStyle name="Link" xfId="339" builtinId="8" hidden="1"/>
    <cellStyle name="Link" xfId="341" builtinId="8" hidden="1"/>
    <cellStyle name="Link" xfId="343" builtinId="8" hidden="1"/>
    <cellStyle name="Link" xfId="345" builtinId="8" hidden="1"/>
    <cellStyle name="Link" xfId="347" builtinId="8" hidden="1"/>
    <cellStyle name="Link" xfId="349" builtinId="8" hidden="1"/>
    <cellStyle name="Link" xfId="351" builtinId="8" hidden="1"/>
    <cellStyle name="Link" xfId="353" builtinId="8" hidden="1"/>
    <cellStyle name="Link" xfId="355" builtinId="8" hidden="1"/>
    <cellStyle name="Link" xfId="357" builtinId="8" hidden="1"/>
    <cellStyle name="Link" xfId="359" builtinId="8" hidden="1"/>
    <cellStyle name="Link" xfId="361" builtinId="8" hidden="1"/>
    <cellStyle name="Link" xfId="363" builtinId="8" hidden="1"/>
    <cellStyle name="Link" xfId="365" builtinId="8" hidden="1"/>
    <cellStyle name="Link" xfId="367" builtinId="8" hidden="1"/>
    <cellStyle name="Link" xfId="369" builtinId="8" hidden="1"/>
    <cellStyle name="Link" xfId="371" builtinId="8" hidden="1"/>
    <cellStyle name="Link" xfId="373" builtinId="8" hidden="1"/>
    <cellStyle name="Link" xfId="375" builtinId="8" hidden="1"/>
    <cellStyle name="Link" xfId="377" builtinId="8" hidden="1"/>
    <cellStyle name="Link" xfId="379" builtinId="8" hidden="1"/>
    <cellStyle name="Link" xfId="381" builtinId="8" hidden="1"/>
    <cellStyle name="Link" xfId="383" builtinId="8" hidden="1"/>
    <cellStyle name="Link" xfId="385" builtinId="8" hidden="1"/>
    <cellStyle name="Link" xfId="387" builtinId="8" hidden="1"/>
    <cellStyle name="Link" xfId="389" builtinId="8" hidden="1"/>
    <cellStyle name="Link" xfId="391" builtinId="8" hidden="1"/>
    <cellStyle name="Link" xfId="393" builtinId="8" hidden="1"/>
    <cellStyle name="Link" xfId="395" builtinId="8" hidden="1"/>
    <cellStyle name="Link" xfId="397" builtinId="8" hidden="1"/>
    <cellStyle name="Link" xfId="399" builtinId="8" hidden="1"/>
    <cellStyle name="Link" xfId="401" builtinId="8" hidden="1"/>
    <cellStyle name="Link" xfId="403" builtinId="8" hidden="1"/>
    <cellStyle name="Link" xfId="405" builtinId="8" hidden="1"/>
    <cellStyle name="Link" xfId="407" builtinId="8" hidden="1"/>
    <cellStyle name="Link" xfId="409" builtinId="8" hidden="1"/>
    <cellStyle name="Link" xfId="411" builtinId="8" hidden="1"/>
    <cellStyle name="Link" xfId="413" builtinId="8" hidden="1"/>
    <cellStyle name="Link" xfId="415" builtinId="8" hidden="1"/>
    <cellStyle name="Link" xfId="417" builtinId="8" hidden="1"/>
    <cellStyle name="Link" xfId="419" builtinId="8" hidden="1"/>
    <cellStyle name="Link" xfId="421" builtinId="8" hidden="1"/>
    <cellStyle name="Link" xfId="423" builtinId="8"/>
    <cellStyle name="Standard" xfId="0" builtinId="0"/>
  </cellStyles>
  <dxfs count="17">
    <dxf>
      <font>
        <color theme="0" tint="-0.499984740745262"/>
      </font>
      <fill>
        <patternFill patternType="none">
          <fgColor indexed="64"/>
          <bgColor auto="1"/>
        </patternFill>
      </fill>
    </dxf>
    <dxf>
      <font>
        <color auto="1"/>
      </font>
      <fill>
        <patternFill patternType="solid">
          <fgColor indexed="64"/>
          <bgColor theme="3" tint="0.79998168889431442"/>
        </patternFill>
      </fill>
    </dxf>
    <dxf>
      <fill>
        <patternFill patternType="solid">
          <fgColor indexed="64"/>
          <bgColor theme="7" tint="0.79998168889431442"/>
        </patternFill>
      </fill>
    </dxf>
    <dxf>
      <font>
        <color auto="1"/>
      </font>
      <fill>
        <patternFill patternType="solid">
          <fgColor indexed="64"/>
          <bgColor theme="9" tint="0.59999389629810485"/>
        </patternFill>
      </fill>
    </dxf>
    <dxf>
      <font>
        <color rgb="FF9C0006"/>
      </font>
      <fill>
        <patternFill>
          <bgColor rgb="FFFFC7CE"/>
        </patternFill>
      </fill>
    </dxf>
    <dxf>
      <font>
        <color theme="0" tint="-0.499984740745262"/>
      </font>
      <fill>
        <patternFill patternType="none">
          <fgColor indexed="64"/>
          <bgColor auto="1"/>
        </patternFill>
      </fill>
    </dxf>
    <dxf>
      <font>
        <color auto="1"/>
      </font>
      <fill>
        <patternFill patternType="solid">
          <fgColor indexed="64"/>
          <bgColor theme="3" tint="0.79998168889431442"/>
        </patternFill>
      </fill>
    </dxf>
    <dxf>
      <fill>
        <patternFill patternType="solid">
          <fgColor indexed="64"/>
          <bgColor theme="7" tint="0.79998168889431442"/>
        </patternFill>
      </fill>
    </dxf>
    <dxf>
      <font>
        <color auto="1"/>
      </font>
      <fill>
        <patternFill patternType="solid">
          <fgColor indexed="64"/>
          <bgColor theme="9" tint="0.59999389629810485"/>
        </patternFill>
      </fill>
    </dxf>
    <dxf>
      <font>
        <color rgb="FF9C0006"/>
      </font>
      <fill>
        <patternFill>
          <bgColor rgb="FFFFC7CE"/>
        </patternFill>
      </fill>
    </dxf>
    <dxf>
      <font>
        <color theme="0" tint="-0.499984740745262"/>
      </font>
      <fill>
        <patternFill patternType="none">
          <fgColor indexed="64"/>
          <bgColor auto="1"/>
        </patternFill>
      </fill>
    </dxf>
    <dxf>
      <font>
        <color auto="1"/>
      </font>
      <fill>
        <patternFill patternType="solid">
          <fgColor indexed="64"/>
          <bgColor theme="3" tint="0.79998168889431442"/>
        </patternFill>
      </fill>
    </dxf>
    <dxf>
      <fill>
        <patternFill patternType="solid">
          <fgColor indexed="64"/>
          <bgColor theme="7" tint="0.79998168889431442"/>
        </patternFill>
      </fill>
    </dxf>
    <dxf>
      <font>
        <color auto="1"/>
      </font>
      <fill>
        <patternFill patternType="solid">
          <fgColor indexed="64"/>
          <bgColor theme="9" tint="0.59999389629810485"/>
        </patternFill>
      </fill>
    </dxf>
    <dxf>
      <font>
        <color rgb="FF9C0006"/>
      </font>
      <fill>
        <patternFill>
          <bgColor rgb="FFFFC7CE"/>
        </patternFill>
      </fill>
    </dxf>
    <dxf>
      <font>
        <color rgb="FF9C0006"/>
      </font>
      <fill>
        <patternFill>
          <bgColor rgb="FFFFC7CE"/>
        </patternFill>
      </fill>
    </dxf>
    <dxf>
      <font>
        <color auto="1"/>
      </font>
      <fill>
        <patternFill>
          <bgColor rgb="FFC6EF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7</xdr:row>
      <xdr:rowOff>25400</xdr:rowOff>
    </xdr:from>
    <xdr:to>
      <xdr:col>0</xdr:col>
      <xdr:colOff>1143000</xdr:colOff>
      <xdr:row>7</xdr:row>
      <xdr:rowOff>419100</xdr:rowOff>
    </xdr:to>
    <xdr:pic>
      <xdr:nvPicPr>
        <xdr:cNvPr id="2" name="Bild 1" descr="88x31.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00" y="977900"/>
          <a:ext cx="1117600" cy="393700"/>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5.xml.rels><?xml version="1.0" encoding="UTF-8" standalone="yes"?>
<Relationships xmlns="http://schemas.openxmlformats.org/package/2006/relationships"><Relationship Id="rId3" Type="http://schemas.openxmlformats.org/officeDocument/2006/relationships/hyperlink" Target="https://gude.me/" TargetMode="External"/><Relationship Id="rId2" Type="http://schemas.openxmlformats.org/officeDocument/2006/relationships/hyperlink" Target="https://onygo.org/blog/lets-build-an-airport/" TargetMode="External"/><Relationship Id="rId1" Type="http://schemas.openxmlformats.org/officeDocument/2006/relationships/hyperlink" Target="http://creativecommons.org/licenses/by-sa/3.0/de/"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zoomScale="125" zoomScaleNormal="125" zoomScalePageLayoutView="125" workbookViewId="0"/>
  </sheetViews>
  <sheetFormatPr baseColWidth="10" defaultRowHeight="16" x14ac:dyDescent="0.2"/>
  <cols>
    <col min="1" max="1" width="19.83203125" bestFit="1" customWidth="1"/>
    <col min="2" max="2" width="11.1640625" customWidth="1"/>
    <col min="3" max="4" width="9.5" customWidth="1"/>
  </cols>
  <sheetData>
    <row r="1" spans="1:8" ht="31" x14ac:dyDescent="0.2">
      <c r="A1" s="128" t="s">
        <v>85</v>
      </c>
      <c r="B1" s="13"/>
      <c r="C1" s="13"/>
      <c r="D1" s="13"/>
      <c r="E1" s="13"/>
    </row>
    <row r="2" spans="1:8" ht="26" x14ac:dyDescent="0.3">
      <c r="A2" s="14" t="str">
        <f>_project</f>
        <v>Project Name – Please configure in Configuration tab</v>
      </c>
    </row>
    <row r="5" spans="1:8" ht="22" thickBot="1" x14ac:dyDescent="0.3">
      <c r="A5" s="17" t="s">
        <v>31</v>
      </c>
    </row>
    <row r="6" spans="1:8" ht="17" thickBot="1" x14ac:dyDescent="0.25">
      <c r="A6" s="2"/>
      <c r="B6" s="31" t="s">
        <v>13</v>
      </c>
      <c r="C6" s="32" t="str">
        <f>_in</f>
        <v>In</v>
      </c>
      <c r="D6" s="50" t="str">
        <f>_out</f>
        <v>Out</v>
      </c>
      <c r="E6" s="51" t="s">
        <v>14</v>
      </c>
    </row>
    <row r="7" spans="1:8" x14ac:dyDescent="0.2">
      <c r="A7" s="27" t="s">
        <v>11</v>
      </c>
      <c r="B7" s="85">
        <f>C7+D7</f>
        <v>44.5</v>
      </c>
      <c r="C7" s="86">
        <f>SUM(Stories!H5:H1011)</f>
        <v>42.25</v>
      </c>
      <c r="D7" s="87">
        <f>SUM(Stories!Y5:Y1011)</f>
        <v>2.25</v>
      </c>
      <c r="E7" s="97">
        <f>C7*(1+_buffer)</f>
        <v>54.925000000000004</v>
      </c>
      <c r="H7" s="22"/>
    </row>
    <row r="8" spans="1:8" x14ac:dyDescent="0.2">
      <c r="A8" s="28" t="str">
        <f>_tolaunch</f>
        <v>Phase 1</v>
      </c>
      <c r="B8" s="88">
        <f>C8+D8</f>
        <v>3</v>
      </c>
      <c r="C8" s="89">
        <f>SUM(Stories!P5:P1011)</f>
        <v>0.75</v>
      </c>
      <c r="D8" s="90">
        <f>SUM(Stories!S5:S1011)</f>
        <v>2.25</v>
      </c>
      <c r="E8" s="98">
        <f>C8*(1+_buffer)</f>
        <v>0.97500000000000009</v>
      </c>
    </row>
    <row r="9" spans="1:8" x14ac:dyDescent="0.2">
      <c r="A9" s="29" t="str">
        <f>_posibletolaunch</f>
        <v>Phase 2</v>
      </c>
      <c r="B9" s="91">
        <f t="shared" ref="B9:B10" si="0">C9+D9</f>
        <v>41.5</v>
      </c>
      <c r="C9" s="92">
        <f>SUM(Stories!Q5:Q1011)</f>
        <v>41.5</v>
      </c>
      <c r="D9" s="93">
        <f>SUM(Stories!T5:T1011)</f>
        <v>0</v>
      </c>
      <c r="E9" s="99">
        <f>C9*(1+_buffer)</f>
        <v>53.95</v>
      </c>
    </row>
    <row r="10" spans="1:8" ht="17" thickBot="1" x14ac:dyDescent="0.25">
      <c r="A10" s="30" t="str">
        <f>_later</f>
        <v>Later</v>
      </c>
      <c r="B10" s="94">
        <f t="shared" si="0"/>
        <v>0</v>
      </c>
      <c r="C10" s="95">
        <f>SUM(Stories!R5:R1011)</f>
        <v>0</v>
      </c>
      <c r="D10" s="96">
        <f>SUM(Stories!U5:U1011)</f>
        <v>0</v>
      </c>
      <c r="E10" s="100">
        <f>C10*(1+_buffer)</f>
        <v>0</v>
      </c>
    </row>
    <row r="13" spans="1:8" ht="22" thickBot="1" x14ac:dyDescent="0.3">
      <c r="A13" s="17" t="str">
        <f ca="1">Stories!A1</f>
        <v>Stories</v>
      </c>
    </row>
    <row r="14" spans="1:8" ht="17" thickBot="1" x14ac:dyDescent="0.25">
      <c r="A14" s="2"/>
      <c r="B14" s="31" t="s">
        <v>13</v>
      </c>
      <c r="C14" s="32" t="str">
        <f>_in</f>
        <v>In</v>
      </c>
      <c r="D14" s="33" t="str">
        <f>_out</f>
        <v>Out</v>
      </c>
      <c r="E14" s="15"/>
    </row>
    <row r="15" spans="1:8" x14ac:dyDescent="0.2">
      <c r="A15" s="34" t="str">
        <f ca="1">"Number of "&amp;A13</f>
        <v>Number of Stories</v>
      </c>
      <c r="B15" s="42">
        <f>MAX(Stories!A5:A1011)</f>
        <v>6</v>
      </c>
      <c r="C15" s="43">
        <f>B15-D15</f>
        <v>4</v>
      </c>
      <c r="D15" s="44">
        <f>COUNTIF(Stories!K5:K1011,_out)</f>
        <v>2</v>
      </c>
    </row>
    <row r="16" spans="1:8" x14ac:dyDescent="0.2">
      <c r="A16" s="28" t="str">
        <f>_tolaunch</f>
        <v>Phase 1</v>
      </c>
      <c r="B16" s="35">
        <f>COUNTIF(Stories!I5:I1011,_tolaunch)</f>
        <v>3</v>
      </c>
      <c r="C16" s="23">
        <f>COUNTIF(Stories!V5:V1011,TRUE)</f>
        <v>1</v>
      </c>
      <c r="D16" s="36">
        <f>B16-C16</f>
        <v>2</v>
      </c>
    </row>
    <row r="17" spans="1:8" x14ac:dyDescent="0.2">
      <c r="A17" s="29" t="str">
        <f>_posibletolaunch</f>
        <v>Phase 2</v>
      </c>
      <c r="B17" s="37">
        <f>COUNTIF(Stories!I5:I1011,_posibletolaunch)</f>
        <v>3</v>
      </c>
      <c r="C17" s="24">
        <f>COUNTIF(Stories!W5:W1011,TRUE)</f>
        <v>3</v>
      </c>
      <c r="D17" s="38">
        <f t="shared" ref="D17:D18" si="1">B17-C17</f>
        <v>0</v>
      </c>
    </row>
    <row r="18" spans="1:8" ht="17" thickBot="1" x14ac:dyDescent="0.25">
      <c r="A18" s="30" t="str">
        <f>_later</f>
        <v>Later</v>
      </c>
      <c r="B18" s="39">
        <f>COUNTIF(Stories!I5:I1011,_later)</f>
        <v>0</v>
      </c>
      <c r="C18" s="40">
        <f>COUNTIF(Stories!X5:X1011,TRUE)</f>
        <v>0</v>
      </c>
      <c r="D18" s="41">
        <f t="shared" si="1"/>
        <v>0</v>
      </c>
    </row>
    <row r="19" spans="1:8" ht="17" thickBot="1" x14ac:dyDescent="0.25"/>
    <row r="20" spans="1:8" x14ac:dyDescent="0.2">
      <c r="A20" s="116" t="str">
        <f>_tocomplex &amp;": "&amp;_tolaunch&amp;", "&amp;_posibletolaunch&amp;", "&amp;_in</f>
        <v>non estimable: Phase 1, Phase 2, In</v>
      </c>
      <c r="B20" s="117"/>
      <c r="C20" s="118"/>
      <c r="D20" s="45">
        <f>COUNTIF(Stories!O5:O1011,TRUE)</f>
        <v>1</v>
      </c>
    </row>
    <row r="21" spans="1:8" ht="17" thickBot="1" x14ac:dyDescent="0.25">
      <c r="A21" s="119" t="str">
        <f>_tocomplex &amp;": total"</f>
        <v>non estimable: total</v>
      </c>
      <c r="B21" s="120"/>
      <c r="C21" s="121"/>
      <c r="D21" s="46">
        <f>COUNTIF(Stories!E5:E1011,_tocomplex)</f>
        <v>1</v>
      </c>
    </row>
    <row r="22" spans="1:8" x14ac:dyDescent="0.2">
      <c r="C22" s="2"/>
      <c r="D22" s="21"/>
      <c r="E22" s="2"/>
    </row>
    <row r="23" spans="1:8" x14ac:dyDescent="0.2">
      <c r="C23" s="2"/>
      <c r="D23" s="21"/>
      <c r="E23" s="2"/>
    </row>
    <row r="24" spans="1:8" ht="22" thickBot="1" x14ac:dyDescent="0.3">
      <c r="A24" s="17" t="str">
        <f ca="1">Epics!A1</f>
        <v>Epics</v>
      </c>
      <c r="C24" s="2"/>
      <c r="D24" s="21"/>
      <c r="E24" s="2"/>
      <c r="H24" t="s">
        <v>12</v>
      </c>
    </row>
    <row r="25" spans="1:8" s="25" customFormat="1" thickBot="1" x14ac:dyDescent="0.25">
      <c r="A25" s="47" t="str">
        <f ca="1">"Number of "&amp;A24</f>
        <v>Number of Epics</v>
      </c>
      <c r="B25" s="48"/>
      <c r="C25" s="48"/>
      <c r="D25" s="49">
        <f>MAX(Epics!A5:A34)</f>
        <v>8</v>
      </c>
    </row>
    <row r="27" spans="1:8" s="2" customFormat="1" x14ac:dyDescent="0.2">
      <c r="A27" s="16"/>
    </row>
    <row r="28" spans="1:8" s="2" customFormat="1" x14ac:dyDescent="0.2">
      <c r="A28" s="16"/>
    </row>
    <row r="29" spans="1:8" ht="22" thickBot="1" x14ac:dyDescent="0.3">
      <c r="A29" s="17" t="str">
        <f>"LOE by "&amp;Configuration!H3</f>
        <v>LOE by Tracks</v>
      </c>
    </row>
    <row r="30" spans="1:8" ht="17" thickBot="1" x14ac:dyDescent="0.25">
      <c r="A30" s="72"/>
      <c r="B30" s="75" t="s">
        <v>13</v>
      </c>
      <c r="C30" s="76" t="str">
        <f>_tolaunch</f>
        <v>Phase 1</v>
      </c>
      <c r="D30" s="77" t="str">
        <f>_posibletolaunch</f>
        <v>Phase 2</v>
      </c>
      <c r="E30" s="78" t="str">
        <f>_later</f>
        <v>Later</v>
      </c>
      <c r="F30" s="79" t="str">
        <f>_out</f>
        <v>Out</v>
      </c>
    </row>
    <row r="31" spans="1:8" x14ac:dyDescent="0.2">
      <c r="A31" s="73" t="str">
        <f>IF(NOT(ISBLANK(Configuration!H4)),Configuration!H4,"")</f>
        <v>Strategy</v>
      </c>
      <c r="B31" s="101">
        <f>IF(SUM(C31:F31)&gt;0,SUM(C31:F31),"")</f>
        <v>39</v>
      </c>
      <c r="C31" s="102" t="str">
        <f>IF(SUMIF(Stories!D$5:D$1011,A31,Stories!P$5:P$1011)&gt;0,SUMIF(Stories!D$5:D$1011,A31,Stories!P$5:P$1011),"")</f>
        <v/>
      </c>
      <c r="D31" s="103">
        <f>IF(SUMIF(Stories!D$5:D$1011,A31,Stories!Q$5:Q$1011)&gt;0,SUMIF(Stories!D$5:D$1011,A31,Stories!Q$5:Q$1011),"")</f>
        <v>37.5</v>
      </c>
      <c r="E31" s="104" t="str">
        <f>IF(SUMIF(Stories!D$5:D$1011,A31,Stories!R$5:R$1011)&gt;0,SUMIF(Stories!D$5:D$1011,A31,Stories!R$5:R$1011),"")</f>
        <v/>
      </c>
      <c r="F31" s="105">
        <f>IF(SUMIF(Stories!D$5:D$1011,A31,Stories!Y$5:Y$1011)&gt;0,SUMIF(Stories!D$5:D$1011,A31,Stories!Y$5:Y$1011),"")</f>
        <v>1.5</v>
      </c>
    </row>
    <row r="32" spans="1:8" x14ac:dyDescent="0.2">
      <c r="A32" s="80" t="str">
        <f>IF(NOT(ISBLANK(Configuration!H5)),Configuration!H5,"")</f>
        <v>UX Architecture</v>
      </c>
      <c r="B32" s="106">
        <f t="shared" ref="B32:B50" si="2">IF(SUM(C32:F32)&gt;0,SUM(C32:F32),"")</f>
        <v>0.75</v>
      </c>
      <c r="C32" s="107">
        <f>IF(SUMIF(Stories!D$5:D$1011,A32,Stories!P$5:P$1011)&gt;0,SUMIF(Stories!D$5:D$1011,A32,Stories!P$5:P$1011),"")</f>
        <v>0.75</v>
      </c>
      <c r="D32" s="108" t="str">
        <f>IF(SUMIF(Stories!D$5:D$1011,A32,Stories!Q$5:Q$1011)&gt;0,SUMIF(Stories!D$5:D$1011,A32,Stories!Q$5:Q$1011),"")</f>
        <v/>
      </c>
      <c r="E32" s="109" t="str">
        <f>IF(SUMIF(Stories!D$5:D$1011,A32,Stories!R$5:R$1011)&gt;0,SUMIF(Stories!D$5:D$1011,A32,Stories!R$5:R$1011),"")</f>
        <v/>
      </c>
      <c r="F32" s="110" t="str">
        <f>IF(SUMIF(Stories!D$5:D$1011,A32,Stories!Y$5:Y$1011)&gt;0,SUMIF(Stories!D$5:D$1011,A32,Stories!Y$5:Y$1011),"")</f>
        <v/>
      </c>
    </row>
    <row r="33" spans="1:6" x14ac:dyDescent="0.2">
      <c r="A33" s="80" t="str">
        <f>IF(NOT(ISBLANK(Configuration!H6)),Configuration!H6,"")</f>
        <v>Visual Design</v>
      </c>
      <c r="B33" s="106">
        <f t="shared" si="2"/>
        <v>4</v>
      </c>
      <c r="C33" s="107" t="str">
        <f>IF(SUMIF(Stories!D$5:D$1011,A33,Stories!P$5:P$1011)&gt;0,SUMIF(Stories!D$5:D$1011,A33,Stories!P$5:P$1011),"")</f>
        <v/>
      </c>
      <c r="D33" s="108">
        <f>IF(SUMIF(Stories!D$5:D$1011,A33,Stories!Q$5:Q$1011)&gt;0,SUMIF(Stories!D$5:D$1011,A33,Stories!Q$5:Q$1011),"")</f>
        <v>4</v>
      </c>
      <c r="E33" s="109" t="str">
        <f>IF(SUMIF(Stories!D$5:D$1011,A33,Stories!R$5:R$1011)&gt;0,SUMIF(Stories!D$5:D$1011,A33,Stories!R$5:R$1011),"")</f>
        <v/>
      </c>
      <c r="F33" s="110" t="str">
        <f>IF(SUMIF(Stories!D$5:D$1011,A33,Stories!Y$5:Y$1011)&gt;0,SUMIF(Stories!D$5:D$1011,A33,Stories!Y$5:Y$1011),"")</f>
        <v/>
      </c>
    </row>
    <row r="34" spans="1:6" x14ac:dyDescent="0.2">
      <c r="A34" s="80" t="str">
        <f>IF(NOT(ISBLANK(Configuration!H7)),Configuration!H7,"")</f>
        <v>Backend</v>
      </c>
      <c r="B34" s="106">
        <f t="shared" si="2"/>
        <v>0.75</v>
      </c>
      <c r="C34" s="107" t="str">
        <f>IF(SUMIF(Stories!D$5:D$1011,A34,Stories!P$5:P$1011)&gt;0,SUMIF(Stories!D$5:D$1011,A34,Stories!P$5:P$1011),"")</f>
        <v/>
      </c>
      <c r="D34" s="108" t="str">
        <f>IF(SUMIF(Stories!D$5:D$1011,A34,Stories!Q$5:Q$1011)&gt;0,SUMIF(Stories!D$5:D$1011,A34,Stories!Q$5:Q$1011),"")</f>
        <v/>
      </c>
      <c r="E34" s="109" t="str">
        <f>IF(SUMIF(Stories!D$5:D$1011,A34,Stories!R$5:R$1011)&gt;0,SUMIF(Stories!D$5:D$1011,A34,Stories!R$5:R$1011),"")</f>
        <v/>
      </c>
      <c r="F34" s="110">
        <f>IF(SUMIF(Stories!D$5:D$1011,A34,Stories!Y$5:Y$1011)&gt;0,SUMIF(Stories!D$5:D$1011,A34,Stories!Y$5:Y$1011),"")</f>
        <v>0.75</v>
      </c>
    </row>
    <row r="35" spans="1:6" x14ac:dyDescent="0.2">
      <c r="A35" s="80" t="str">
        <f>IF(NOT(ISBLANK(Configuration!H8)),Configuration!H8,"")</f>
        <v>Frontend</v>
      </c>
      <c r="B35" s="106" t="str">
        <f t="shared" si="2"/>
        <v/>
      </c>
      <c r="C35" s="107" t="str">
        <f>IF(SUMIF(Stories!D$5:D$1011,A35,Stories!P$5:P$1011)&gt;0,SUMIF(Stories!D$5:D$1011,A35,Stories!P$5:P$1011),"")</f>
        <v/>
      </c>
      <c r="D35" s="108" t="str">
        <f>IF(SUMIF(Stories!D$5:D$1011,A35,Stories!Q$5:Q$1011)&gt;0,SUMIF(Stories!D$5:D$1011,A35,Stories!Q$5:Q$1011),"")</f>
        <v/>
      </c>
      <c r="E35" s="109" t="str">
        <f>IF(SUMIF(Stories!D$5:D$1011,A35,Stories!R$5:R$1011)&gt;0,SUMIF(Stories!D$5:D$1011,A35,Stories!R$5:R$1011),"")</f>
        <v/>
      </c>
      <c r="F35" s="110" t="str">
        <f>IF(SUMIF(Stories!D$5:D$1011,A35,Stories!Y$5:Y$1011)&gt;0,SUMIF(Stories!D$5:D$1011,A35,Stories!Y$5:Y$1011),"")</f>
        <v/>
      </c>
    </row>
    <row r="36" spans="1:6" x14ac:dyDescent="0.2">
      <c r="A36" s="80" t="str">
        <f>IF(NOT(ISBLANK(Configuration!H9)),Configuration!H9,"")</f>
        <v/>
      </c>
      <c r="B36" s="106" t="str">
        <f t="shared" si="2"/>
        <v/>
      </c>
      <c r="C36" s="107" t="str">
        <f>IF(SUMIF(Stories!D$5:D$1011,A36,Stories!P$5:P$1011)&gt;0,SUMIF(Stories!D$5:D$1011,A36,Stories!P$5:P$1011),"")</f>
        <v/>
      </c>
      <c r="D36" s="108" t="str">
        <f>IF(SUMIF(Stories!D$5:D$1011,A36,Stories!Q$5:Q$1011)&gt;0,SUMIF(Stories!D$5:D$1011,A36,Stories!Q$5:Q$1011),"")</f>
        <v/>
      </c>
      <c r="E36" s="109" t="str">
        <f>IF(SUMIF(Stories!D$5:D$1011,A36,Stories!R$5:R$1011)&gt;0,SUMIF(Stories!D$5:D$1011,A36,Stories!R$5:R$1011),"")</f>
        <v/>
      </c>
      <c r="F36" s="110" t="str">
        <f>IF(SUMIF(Stories!D$5:D$1011,A36,Stories!Y$5:Y$1011)&gt;0,SUMIF(Stories!D$5:D$1011,A36,Stories!Y$5:Y$1011),"")</f>
        <v/>
      </c>
    </row>
    <row r="37" spans="1:6" x14ac:dyDescent="0.2">
      <c r="A37" s="80" t="str">
        <f>IF(NOT(ISBLANK(Configuration!H10)),Configuration!H10,"")</f>
        <v/>
      </c>
      <c r="B37" s="106" t="str">
        <f t="shared" si="2"/>
        <v/>
      </c>
      <c r="C37" s="107" t="str">
        <f>IF(SUMIF(Stories!D$5:D$1011,A37,Stories!P$5:P$1011)&gt;0,SUMIF(Stories!D$5:D$1011,A37,Stories!P$5:P$1011),"")</f>
        <v/>
      </c>
      <c r="D37" s="108" t="str">
        <f>IF(SUMIF(Stories!D$5:D$1011,A37,Stories!Q$5:Q$1011)&gt;0,SUMIF(Stories!D$5:D$1011,A37,Stories!Q$5:Q$1011),"")</f>
        <v/>
      </c>
      <c r="E37" s="109" t="str">
        <f>IF(SUMIF(Stories!D$5:D$1011,A37,Stories!R$5:R$1011)&gt;0,SUMIF(Stories!D$5:D$1011,A37,Stories!R$5:R$1011),"")</f>
        <v/>
      </c>
      <c r="F37" s="110" t="str">
        <f>IF(SUMIF(Stories!D$5:D$1011,A37,Stories!Y$5:Y$1011)&gt;0,SUMIF(Stories!D$5:D$1011,A37,Stories!Y$5:Y$1011),"")</f>
        <v/>
      </c>
    </row>
    <row r="38" spans="1:6" x14ac:dyDescent="0.2">
      <c r="A38" s="80" t="str">
        <f>IF(NOT(ISBLANK(Configuration!H11)),Configuration!H11,"")</f>
        <v/>
      </c>
      <c r="B38" s="106" t="str">
        <f t="shared" si="2"/>
        <v/>
      </c>
      <c r="C38" s="107" t="str">
        <f>IF(SUMIF(Stories!D$5:D$1011,A38,Stories!P$5:P$1011)&gt;0,SUMIF(Stories!D$5:D$1011,A38,Stories!P$5:P$1011),"")</f>
        <v/>
      </c>
      <c r="D38" s="108" t="str">
        <f>IF(SUMIF(Stories!D$5:D$1011,A38,Stories!Q$5:Q$1011)&gt;0,SUMIF(Stories!D$5:D$1011,A38,Stories!Q$5:Q$1011),"")</f>
        <v/>
      </c>
      <c r="E38" s="109" t="str">
        <f>IF(SUMIF(Stories!D$5:D$1011,A38,Stories!R$5:R$1011)&gt;0,SUMIF(Stories!D$5:D$1011,A38,Stories!R$5:R$1011),"")</f>
        <v/>
      </c>
      <c r="F38" s="110" t="str">
        <f>IF(SUMIF(Stories!D$5:D$1011,A38,Stories!Y$5:Y$1011)&gt;0,SUMIF(Stories!D$5:D$1011,A38,Stories!Y$5:Y$1011),"")</f>
        <v/>
      </c>
    </row>
    <row r="39" spans="1:6" x14ac:dyDescent="0.2">
      <c r="A39" s="80" t="str">
        <f>IF(NOT(ISBLANK(Configuration!H12)),Configuration!H12,"")</f>
        <v/>
      </c>
      <c r="B39" s="106" t="str">
        <f t="shared" si="2"/>
        <v/>
      </c>
      <c r="C39" s="107" t="str">
        <f>IF(SUMIF(Stories!D$5:D$1011,A39,Stories!P$5:P$1011)&gt;0,SUMIF(Stories!D$5:D$1011,A39,Stories!P$5:P$1011),"")</f>
        <v/>
      </c>
      <c r="D39" s="108" t="str">
        <f>IF(SUMIF(Stories!D$5:D$1011,A39,Stories!Q$5:Q$1011)&gt;0,SUMIF(Stories!D$5:D$1011,A39,Stories!Q$5:Q$1011),"")</f>
        <v/>
      </c>
      <c r="E39" s="109" t="str">
        <f>IF(SUMIF(Stories!D$5:D$1011,A39,Stories!R$5:R$1011)&gt;0,SUMIF(Stories!D$5:D$1011,A39,Stories!R$5:R$1011),"")</f>
        <v/>
      </c>
      <c r="F39" s="110" t="str">
        <f>IF(SUMIF(Stories!D$5:D$1011,A39,Stories!Y$5:Y$1011)&gt;0,SUMIF(Stories!D$5:D$1011,A39,Stories!Y$5:Y$1011),"")</f>
        <v/>
      </c>
    </row>
    <row r="40" spans="1:6" x14ac:dyDescent="0.2">
      <c r="A40" s="80" t="str">
        <f>IF(NOT(ISBLANK(Configuration!H13)),Configuration!H13,"")</f>
        <v/>
      </c>
      <c r="B40" s="106" t="str">
        <f t="shared" si="2"/>
        <v/>
      </c>
      <c r="C40" s="107" t="str">
        <f>IF(SUMIF(Stories!D$5:D$1011,A40,Stories!P$5:P$1011)&gt;0,SUMIF(Stories!D$5:D$1011,A40,Stories!P$5:P$1011),"")</f>
        <v/>
      </c>
      <c r="D40" s="108" t="str">
        <f>IF(SUMIF(Stories!D$5:D$1011,A40,Stories!Q$5:Q$1011)&gt;0,SUMIF(Stories!D$5:D$1011,A40,Stories!Q$5:Q$1011),"")</f>
        <v/>
      </c>
      <c r="E40" s="109" t="str">
        <f>IF(SUMIF(Stories!D$5:D$1011,A40,Stories!R$5:R$1011)&gt;0,SUMIF(Stories!D$5:D$1011,A40,Stories!R$5:R$1011),"")</f>
        <v/>
      </c>
      <c r="F40" s="110" t="str">
        <f>IF(SUMIF(Stories!D$5:D$1011,A40,Stories!Y$5:Y$1011)&gt;0,SUMIF(Stories!D$5:D$1011,A40,Stories!Y$5:Y$1011),"")</f>
        <v/>
      </c>
    </row>
    <row r="41" spans="1:6" x14ac:dyDescent="0.2">
      <c r="A41" s="80" t="str">
        <f>IF(NOT(ISBLANK(Configuration!H14)),Configuration!H14,"")</f>
        <v/>
      </c>
      <c r="B41" s="106" t="str">
        <f t="shared" si="2"/>
        <v/>
      </c>
      <c r="C41" s="107" t="str">
        <f>IF(SUMIF(Stories!D$5:D$1011,A41,Stories!P$5:P$1011)&gt;0,SUMIF(Stories!D$5:D$1011,A41,Stories!P$5:P$1011),"")</f>
        <v/>
      </c>
      <c r="D41" s="108" t="str">
        <f>IF(SUMIF(Stories!D$5:D$1011,A41,Stories!Q$5:Q$1011)&gt;0,SUMIF(Stories!D$5:D$1011,A41,Stories!Q$5:Q$1011),"")</f>
        <v/>
      </c>
      <c r="E41" s="109" t="str">
        <f>IF(SUMIF(Stories!D$5:D$1011,A41,Stories!R$5:R$1011)&gt;0,SUMIF(Stories!D$5:D$1011,A41,Stories!R$5:R$1011),"")</f>
        <v/>
      </c>
      <c r="F41" s="110" t="str">
        <f>IF(SUMIF(Stories!D$5:D$1011,A41,Stories!Y$5:Y$1011)&gt;0,SUMIF(Stories!D$5:D$1011,A41,Stories!Y$5:Y$1011),"")</f>
        <v/>
      </c>
    </row>
    <row r="42" spans="1:6" x14ac:dyDescent="0.2">
      <c r="A42" s="80" t="str">
        <f>IF(NOT(ISBLANK(Configuration!H15)),Configuration!H15,"")</f>
        <v/>
      </c>
      <c r="B42" s="106" t="str">
        <f t="shared" si="2"/>
        <v/>
      </c>
      <c r="C42" s="107" t="str">
        <f>IF(SUMIF(Stories!D$5:D$1011,A42,Stories!P$5:P$1011)&gt;0,SUMIF(Stories!D$5:D$1011,A42,Stories!P$5:P$1011),"")</f>
        <v/>
      </c>
      <c r="D42" s="108" t="str">
        <f>IF(SUMIF(Stories!D$5:D$1011,A42,Stories!Q$5:Q$1011)&gt;0,SUMIF(Stories!D$5:D$1011,A42,Stories!Q$5:Q$1011),"")</f>
        <v/>
      </c>
      <c r="E42" s="109" t="str">
        <f>IF(SUMIF(Stories!D$5:D$1011,A42,Stories!R$5:R$1011)&gt;0,SUMIF(Stories!D$5:D$1011,A42,Stories!R$5:R$1011),"")</f>
        <v/>
      </c>
      <c r="F42" s="110" t="str">
        <f>IF(SUMIF(Stories!D$5:D$1011,A42,Stories!Y$5:Y$1011)&gt;0,SUMIF(Stories!D$5:D$1011,A42,Stories!Y$5:Y$1011),"")</f>
        <v/>
      </c>
    </row>
    <row r="43" spans="1:6" x14ac:dyDescent="0.2">
      <c r="A43" s="80" t="str">
        <f>IF(NOT(ISBLANK(Configuration!H16)),Configuration!H16,"")</f>
        <v/>
      </c>
      <c r="B43" s="106" t="str">
        <f t="shared" si="2"/>
        <v/>
      </c>
      <c r="C43" s="107" t="str">
        <f>IF(SUMIF(Stories!D$5:D$1011,A43,Stories!P$5:P$1011)&gt;0,SUMIF(Stories!D$5:D$1011,A43,Stories!P$5:P$1011),"")</f>
        <v/>
      </c>
      <c r="D43" s="108" t="str">
        <f>IF(SUMIF(Stories!D$5:D$1011,A43,Stories!Q$5:Q$1011)&gt;0,SUMIF(Stories!D$5:D$1011,A43,Stories!Q$5:Q$1011),"")</f>
        <v/>
      </c>
      <c r="E43" s="109" t="str">
        <f>IF(SUMIF(Stories!D$5:D$1011,A43,Stories!R$5:R$1011)&gt;0,SUMIF(Stories!D$5:D$1011,A43,Stories!R$5:R$1011),"")</f>
        <v/>
      </c>
      <c r="F43" s="110" t="str">
        <f>IF(SUMIF(Stories!D$5:D$1011,A43,Stories!Y$5:Y$1011)&gt;0,SUMIF(Stories!D$5:D$1011,A43,Stories!Y$5:Y$1011),"")</f>
        <v/>
      </c>
    </row>
    <row r="44" spans="1:6" x14ac:dyDescent="0.2">
      <c r="A44" s="80" t="str">
        <f>IF(NOT(ISBLANK(Configuration!H17)),Configuration!H17,"")</f>
        <v/>
      </c>
      <c r="B44" s="106" t="str">
        <f t="shared" si="2"/>
        <v/>
      </c>
      <c r="C44" s="107" t="str">
        <f>IF(SUMIF(Stories!D$5:D$1011,A44,Stories!P$5:P$1011)&gt;0,SUMIF(Stories!D$5:D$1011,A44,Stories!P$5:P$1011),"")</f>
        <v/>
      </c>
      <c r="D44" s="108" t="str">
        <f>IF(SUMIF(Stories!D$5:D$1011,A44,Stories!Q$5:Q$1011)&gt;0,SUMIF(Stories!D$5:D$1011,A44,Stories!Q$5:Q$1011),"")</f>
        <v/>
      </c>
      <c r="E44" s="109" t="str">
        <f>IF(SUMIF(Stories!D$5:D$1011,A44,Stories!R$5:R$1011)&gt;0,SUMIF(Stories!D$5:D$1011,A44,Stories!R$5:R$1011),"")</f>
        <v/>
      </c>
      <c r="F44" s="110" t="str">
        <f>IF(SUMIF(Stories!D$5:D$1011,A44,Stories!Y$5:Y$1011)&gt;0,SUMIF(Stories!D$5:D$1011,A44,Stories!Y$5:Y$1011),"")</f>
        <v/>
      </c>
    </row>
    <row r="45" spans="1:6" x14ac:dyDescent="0.2">
      <c r="A45" s="80" t="str">
        <f>IF(NOT(ISBLANK(Configuration!H18)),Configuration!H18,"")</f>
        <v/>
      </c>
      <c r="B45" s="106" t="str">
        <f t="shared" si="2"/>
        <v/>
      </c>
      <c r="C45" s="107" t="str">
        <f>IF(SUMIF(Stories!D$5:D$1011,A45,Stories!P$5:P$1011)&gt;0,SUMIF(Stories!D$5:D$1011,A45,Stories!P$5:P$1011),"")</f>
        <v/>
      </c>
      <c r="D45" s="108" t="str">
        <f>IF(SUMIF(Stories!D$5:D$1011,A45,Stories!Q$5:Q$1011)&gt;0,SUMIF(Stories!D$5:D$1011,A45,Stories!Q$5:Q$1011),"")</f>
        <v/>
      </c>
      <c r="E45" s="109" t="str">
        <f>IF(SUMIF(Stories!D$5:D$1011,A45,Stories!R$5:R$1011)&gt;0,SUMIF(Stories!D$5:D$1011,A45,Stories!R$5:R$1011),"")</f>
        <v/>
      </c>
      <c r="F45" s="110" t="str">
        <f>IF(SUMIF(Stories!D$5:D$1011,A45,Stories!Y$5:Y$1011)&gt;0,SUMIF(Stories!D$5:D$1011,A45,Stories!Y$5:Y$1011),"")</f>
        <v/>
      </c>
    </row>
    <row r="46" spans="1:6" x14ac:dyDescent="0.2">
      <c r="A46" s="80" t="str">
        <f>IF(NOT(ISBLANK(Configuration!H19)),Configuration!H19,"")</f>
        <v/>
      </c>
      <c r="B46" s="106" t="str">
        <f t="shared" si="2"/>
        <v/>
      </c>
      <c r="C46" s="107" t="str">
        <f>IF(SUMIF(Stories!D$5:D$1011,A46,Stories!P$5:P$1011)&gt;0,SUMIF(Stories!D$5:D$1011,A46,Stories!P$5:P$1011),"")</f>
        <v/>
      </c>
      <c r="D46" s="108" t="str">
        <f>IF(SUMIF(Stories!D$5:D$1011,A46,Stories!Q$5:Q$1011)&gt;0,SUMIF(Stories!D$5:D$1011,A46,Stories!Q$5:Q$1011),"")</f>
        <v/>
      </c>
      <c r="E46" s="109" t="str">
        <f>IF(SUMIF(Stories!D$5:D$1011,A46,Stories!R$5:R$1011)&gt;0,SUMIF(Stories!D$5:D$1011,A46,Stories!R$5:R$1011),"")</f>
        <v/>
      </c>
      <c r="F46" s="110" t="str">
        <f>IF(SUMIF(Stories!D$5:D$1011,A46,Stories!Y$5:Y$1011)&gt;0,SUMIF(Stories!D$5:D$1011,A46,Stories!Y$5:Y$1011),"")</f>
        <v/>
      </c>
    </row>
    <row r="47" spans="1:6" x14ac:dyDescent="0.2">
      <c r="A47" s="80" t="str">
        <f>IF(NOT(ISBLANK(Configuration!H20)),Configuration!H20,"")</f>
        <v/>
      </c>
      <c r="B47" s="106" t="str">
        <f t="shared" si="2"/>
        <v/>
      </c>
      <c r="C47" s="107" t="str">
        <f>IF(SUMIF(Stories!D$5:D$1011,A47,Stories!P$5:P$1011)&gt;0,SUMIF(Stories!D$5:D$1011,A47,Stories!P$5:P$1011),"")</f>
        <v/>
      </c>
      <c r="D47" s="108" t="str">
        <f>IF(SUMIF(Stories!D$5:D$1011,A47,Stories!Q$5:Q$1011)&gt;0,SUMIF(Stories!D$5:D$1011,A47,Stories!Q$5:Q$1011),"")</f>
        <v/>
      </c>
      <c r="E47" s="109" t="str">
        <f>IF(SUMIF(Stories!D$5:D$1011,A47,Stories!R$5:R$1011)&gt;0,SUMIF(Stories!D$5:D$1011,A47,Stories!R$5:R$1011),"")</f>
        <v/>
      </c>
      <c r="F47" s="110" t="str">
        <f>IF(SUMIF(Stories!D$5:D$1011,A47,Stories!Y$5:Y$1011)&gt;0,SUMIF(Stories!D$5:D$1011,A47,Stories!Y$5:Y$1011),"")</f>
        <v/>
      </c>
    </row>
    <row r="48" spans="1:6" x14ac:dyDescent="0.2">
      <c r="A48" s="80" t="str">
        <f>IF(NOT(ISBLANK(Configuration!H21)),Configuration!H21,"")</f>
        <v/>
      </c>
      <c r="B48" s="106" t="str">
        <f t="shared" si="2"/>
        <v/>
      </c>
      <c r="C48" s="107" t="str">
        <f>IF(SUMIF(Stories!D$5:D$1011,A48,Stories!P$5:P$1011)&gt;0,SUMIF(Stories!D$5:D$1011,A48,Stories!P$5:P$1011),"")</f>
        <v/>
      </c>
      <c r="D48" s="108" t="str">
        <f>IF(SUMIF(Stories!D$5:D$1011,A48,Stories!Q$5:Q$1011)&gt;0,SUMIF(Stories!D$5:D$1011,A48,Stories!Q$5:Q$1011),"")</f>
        <v/>
      </c>
      <c r="E48" s="109" t="str">
        <f>IF(SUMIF(Stories!D$5:D$1011,A48,Stories!R$5:R$1011)&gt;0,SUMIF(Stories!D$5:D$1011,A48,Stories!R$5:R$1011),"")</f>
        <v/>
      </c>
      <c r="F48" s="110" t="str">
        <f>IF(SUMIF(Stories!D$5:D$1011,A48,Stories!Y$5:Y$1011)&gt;0,SUMIF(Stories!D$5:D$1011,A48,Stories!Y$5:Y$1011),"")</f>
        <v/>
      </c>
    </row>
    <row r="49" spans="1:6" x14ac:dyDescent="0.2">
      <c r="A49" s="80" t="str">
        <f>IF(NOT(ISBLANK(Configuration!H22)),Configuration!H22,"")</f>
        <v/>
      </c>
      <c r="B49" s="106" t="str">
        <f t="shared" si="2"/>
        <v/>
      </c>
      <c r="C49" s="107" t="str">
        <f>IF(SUMIF(Stories!D$5:D$1011,A49,Stories!P$5:P$1011)&gt;0,SUMIF(Stories!D$5:D$1011,A49,Stories!P$5:P$1011),"")</f>
        <v/>
      </c>
      <c r="D49" s="108" t="str">
        <f>IF(SUMIF(Stories!D$5:D$1011,A49,Stories!Q$5:Q$1011)&gt;0,SUMIF(Stories!D$5:D$1011,A49,Stories!Q$5:Q$1011),"")</f>
        <v/>
      </c>
      <c r="E49" s="109" t="str">
        <f>IF(SUMIF(Stories!D$5:D$1011,A49,Stories!R$5:R$1011)&gt;0,SUMIF(Stories!D$5:D$1011,A49,Stories!R$5:R$1011),"")</f>
        <v/>
      </c>
      <c r="F49" s="110" t="str">
        <f>IF(SUMIF(Stories!D$5:D$1011,A49,Stories!Y$5:Y$1011)&gt;0,SUMIF(Stories!D$5:D$1011,A49,Stories!Y$5:Y$1011),"")</f>
        <v/>
      </c>
    </row>
    <row r="50" spans="1:6" ht="17" thickBot="1" x14ac:dyDescent="0.25">
      <c r="A50" s="74" t="str">
        <f>IF(NOT(ISBLANK(Configuration!H48)),Configuration!H48,"")</f>
        <v/>
      </c>
      <c r="B50" s="111" t="str">
        <f t="shared" si="2"/>
        <v/>
      </c>
      <c r="C50" s="112" t="str">
        <f>IF(SUMIF(Stories!D$5:D$1011,A50,Stories!P$5:P$1011)&gt;0,SUMIF(Stories!D$5:D$1011,A50,Stories!P$5:P$1011),"")</f>
        <v/>
      </c>
      <c r="D50" s="113" t="str">
        <f>IF(SUMIF(Stories!D$5:D$1011,A50,Stories!Q$5:Q$1011)&gt;0,SUMIF(Stories!D$5:D$1011,A50,Stories!Q$5:Q$1011),"")</f>
        <v/>
      </c>
      <c r="E50" s="114" t="str">
        <f>IF(SUMIF(Stories!D$5:D$1011,A50,Stories!R$5:R$1011)&gt;0,SUMIF(Stories!D$5:D$1011,A50,Stories!R$5:R$1011),"")</f>
        <v/>
      </c>
      <c r="F50" s="115" t="str">
        <f>IF(SUMIF(Stories!D$5:D$1011,A50,Stories!Y$5:Y$1011)&gt;0,SUMIF(Stories!D$5:D$1011,A50,Stories!Y$5:Y$1011),"")</f>
        <v/>
      </c>
    </row>
  </sheetData>
  <sheetProtection sheet="1" objects="1" scenarios="1"/>
  <mergeCells count="2">
    <mergeCell ref="A20:C20"/>
    <mergeCell ref="A21:C21"/>
  </mergeCells>
  <conditionalFormatting sqref="A20 D20">
    <cfRule type="expression" dxfId="16" priority="1">
      <formula>$D$20=0</formula>
    </cfRule>
    <cfRule type="expression" dxfId="15" priority="2" stopIfTrue="1">
      <formula>$D$20&gt;0</formula>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11"/>
  <sheetViews>
    <sheetView zoomScale="125" zoomScaleNormal="125" zoomScalePageLayoutView="125" workbookViewId="0">
      <pane ySplit="4" topLeftCell="A5" activePane="bottomLeft" state="frozen"/>
      <selection pane="bottomLeft" activeCell="A5" sqref="A5"/>
    </sheetView>
  </sheetViews>
  <sheetFormatPr baseColWidth="10" defaultRowHeight="14" outlineLevelCol="1" x14ac:dyDescent="0.2"/>
  <cols>
    <col min="1" max="1" width="6.83203125" style="69" customWidth="1"/>
    <col min="2" max="2" width="23.5" style="55" customWidth="1"/>
    <col min="3" max="3" width="38.33203125" style="56" customWidth="1"/>
    <col min="4" max="4" width="25" style="56" customWidth="1"/>
    <col min="5" max="6" width="11.83203125" style="55" customWidth="1"/>
    <col min="7" max="8" width="9" style="131" customWidth="1"/>
    <col min="9" max="9" width="22.6640625" style="55" customWidth="1"/>
    <col min="10" max="10" width="7" style="55" customWidth="1"/>
    <col min="11" max="11" width="5.83203125" style="55" customWidth="1"/>
    <col min="12" max="12" width="38.33203125" style="56" customWidth="1"/>
    <col min="13" max="14" width="10.83203125" style="55"/>
    <col min="15" max="15" width="18.83203125" style="55" hidden="1" customWidth="1" outlineLevel="1"/>
    <col min="16" max="21" width="13.83203125" style="55" hidden="1" customWidth="1" outlineLevel="1"/>
    <col min="22" max="25" width="10.83203125" style="55" hidden="1" customWidth="1" outlineLevel="1"/>
    <col min="26" max="26" width="10.83203125" style="55" collapsed="1"/>
    <col min="27" max="16384" width="10.83203125" style="55"/>
  </cols>
  <sheetData>
    <row r="1" spans="1:25" ht="31" x14ac:dyDescent="0.2">
      <c r="A1" s="67" t="str">
        <f ca="1">MID(CELL("Dateiname",A1),FIND("]",CELL("Dateiname",A1))+1,31)</f>
        <v>Stories</v>
      </c>
      <c r="B1" s="52"/>
      <c r="C1" s="62"/>
      <c r="D1" s="62"/>
      <c r="E1" s="63" t="str">
        <f>_tolaunch</f>
        <v>Phase 1</v>
      </c>
      <c r="F1" s="64" t="str">
        <f>_later</f>
        <v>Later</v>
      </c>
      <c r="G1" s="129" t="s">
        <v>32</v>
      </c>
      <c r="H1" s="129"/>
      <c r="I1" s="53"/>
      <c r="J1" s="54"/>
    </row>
    <row r="2" spans="1:25" ht="30" customHeight="1" x14ac:dyDescent="0.3">
      <c r="A2" s="68" t="str">
        <f>_project</f>
        <v>Project Name – Please configure in Configuration tab</v>
      </c>
      <c r="B2" s="14"/>
      <c r="C2" s="57"/>
      <c r="D2" s="57"/>
      <c r="E2" s="65" t="str">
        <f>_posibletolaunch</f>
        <v>Phase 2</v>
      </c>
      <c r="F2" s="66" t="str">
        <f>_out</f>
        <v>Out</v>
      </c>
      <c r="G2" s="129"/>
      <c r="H2" s="129"/>
      <c r="I2" s="53"/>
      <c r="J2" s="54"/>
    </row>
    <row r="3" spans="1:25" ht="15" x14ac:dyDescent="0.2">
      <c r="C3" s="56" t="s">
        <v>12</v>
      </c>
      <c r="G3" s="129"/>
      <c r="H3" s="129"/>
    </row>
    <row r="4" spans="1:25" s="58" customFormat="1" ht="15" x14ac:dyDescent="0.2">
      <c r="A4" s="70" t="s">
        <v>0</v>
      </c>
      <c r="B4" s="58" t="s">
        <v>1</v>
      </c>
      <c r="C4" s="59" t="s">
        <v>2</v>
      </c>
      <c r="D4" s="59" t="s">
        <v>51</v>
      </c>
      <c r="E4" s="58" t="s">
        <v>22</v>
      </c>
      <c r="F4" s="58" t="s">
        <v>33</v>
      </c>
      <c r="G4" s="130" t="s">
        <v>36</v>
      </c>
      <c r="H4" s="130" t="s">
        <v>42</v>
      </c>
      <c r="I4" s="58" t="s">
        <v>3</v>
      </c>
      <c r="J4" s="58" t="s">
        <v>23</v>
      </c>
      <c r="K4" s="58" t="s">
        <v>9</v>
      </c>
      <c r="L4" s="59" t="s">
        <v>25</v>
      </c>
      <c r="O4" s="58" t="s">
        <v>10</v>
      </c>
      <c r="P4" s="58" t="s">
        <v>16</v>
      </c>
      <c r="Q4" s="58" t="s">
        <v>17</v>
      </c>
      <c r="R4" s="58" t="s">
        <v>18</v>
      </c>
      <c r="S4" s="58" t="s">
        <v>27</v>
      </c>
      <c r="T4" s="58" t="s">
        <v>28</v>
      </c>
      <c r="U4" s="58" t="s">
        <v>29</v>
      </c>
      <c r="V4" s="58" t="s">
        <v>19</v>
      </c>
      <c r="W4" s="58" t="s">
        <v>21</v>
      </c>
      <c r="X4" s="60" t="s">
        <v>20</v>
      </c>
      <c r="Y4" s="58" t="s">
        <v>43</v>
      </c>
    </row>
    <row r="5" spans="1:25" ht="15" x14ac:dyDescent="0.2">
      <c r="A5" s="71">
        <v>1</v>
      </c>
      <c r="B5" s="55" t="s">
        <v>67</v>
      </c>
      <c r="C5" s="56" t="s">
        <v>74</v>
      </c>
      <c r="D5" s="56" t="s">
        <v>58</v>
      </c>
      <c r="E5" s="55" t="s">
        <v>47</v>
      </c>
      <c r="F5" s="55">
        <v>10</v>
      </c>
      <c r="G5" s="131">
        <f>IF(B5&lt;&gt;"",IF(E5&lt;&gt;"",VLOOKUP(E5,Configuration!$C$4:$F$7,4,FALSE),0),"")</f>
        <v>3.75</v>
      </c>
      <c r="H5" s="131">
        <f t="shared" ref="H5:H68" si="0">IF(B5&lt;&gt;"",IF(AND(E5&lt;&gt;"",K5&lt;&gt;_out),G5*IF(F5&gt;0,F5,1),0),"")</f>
        <v>37.5</v>
      </c>
      <c r="I5" s="55" t="s">
        <v>49</v>
      </c>
      <c r="J5" s="55" t="s">
        <v>4</v>
      </c>
      <c r="K5" s="55" t="s">
        <v>8</v>
      </c>
      <c r="L5" s="56" t="s">
        <v>52</v>
      </c>
      <c r="O5" s="55" t="b">
        <f t="shared" ref="O5:O68" si="1">AND(E5=(_tocomplex),(I5)&lt;&gt;_later,(K5)&lt;&gt;_out)</f>
        <v>0</v>
      </c>
      <c r="P5" s="55">
        <f t="shared" ref="P5" si="2">IF(LOWER(I5)=LOWER(_tolaunch),H5,0)</f>
        <v>0</v>
      </c>
      <c r="Q5" s="55">
        <f t="shared" ref="Q5" si="3">IF(LOWER(I5)=LOWER(_posibletolaunch),H5,0)</f>
        <v>37.5</v>
      </c>
      <c r="R5" s="55">
        <f t="shared" ref="R5" si="4">IF(LOWER(I5)=LOWER(_later),H5,0)</f>
        <v>0</v>
      </c>
      <c r="S5" s="55">
        <f t="shared" ref="S5:S68" si="5">IF(LOWER(I5)=LOWER(_tolaunch),Y5,0)</f>
        <v>0</v>
      </c>
      <c r="T5" s="55">
        <f t="shared" ref="T5:T68" si="6">IF(LOWER(I5)=LOWER(_posibletolaunch),Y5,0)</f>
        <v>0</v>
      </c>
      <c r="U5" s="55">
        <f t="shared" ref="U5:U68" si="7">IF(LOWER(I5)=LOWER(_later),Y5,0)</f>
        <v>0</v>
      </c>
      <c r="V5" s="55" t="b">
        <f t="shared" ref="V5:V68" si="8">AND(I5=_tolaunch,K5&lt;&gt;_out)</f>
        <v>0</v>
      </c>
      <c r="W5" s="55" t="b">
        <f t="shared" ref="W5:W68" si="9">AND(I5=_posibletolaunch,K5&lt;&gt;_out)</f>
        <v>1</v>
      </c>
      <c r="X5" s="55" t="b">
        <f t="shared" ref="X5:X68" si="10">AND(I5=_later,K5&lt;&gt;_out)</f>
        <v>0</v>
      </c>
      <c r="Y5" s="55">
        <f t="shared" ref="Y5:Y68" si="11">IF(B5&lt;&gt;"",IF(AND(E5&lt;&gt;"",K5=_out),G5*IF(F5&gt;0,F5,1),0),"")</f>
        <v>0</v>
      </c>
    </row>
    <row r="6" spans="1:25" ht="15" x14ac:dyDescent="0.2">
      <c r="A6" s="69">
        <f t="shared" ref="A6:A69" si="12">IF(B6&lt;&gt;"",A5+1,"")</f>
        <v>2</v>
      </c>
      <c r="B6" s="55" t="s">
        <v>67</v>
      </c>
      <c r="C6" s="56" t="s">
        <v>44</v>
      </c>
      <c r="D6" s="56" t="s">
        <v>58</v>
      </c>
      <c r="E6" s="55" t="s">
        <v>45</v>
      </c>
      <c r="F6" s="55">
        <v>2</v>
      </c>
      <c r="G6" s="131">
        <f>IF(B6&lt;&gt;"",IF(E6&lt;&gt;"",VLOOKUP(E6,Configuration!$C$4:$F$7,4,FALSE),0),"")</f>
        <v>0.75</v>
      </c>
      <c r="H6" s="131">
        <f t="shared" si="0"/>
        <v>0</v>
      </c>
      <c r="I6" s="55" t="s">
        <v>48</v>
      </c>
      <c r="J6" s="55" t="s">
        <v>4</v>
      </c>
      <c r="K6" s="55" t="s">
        <v>9</v>
      </c>
      <c r="O6" s="55" t="b">
        <f t="shared" si="1"/>
        <v>0</v>
      </c>
      <c r="P6" s="55">
        <f t="shared" ref="P6:P70" si="13">IF(LOWER(I6)=LOWER(_tolaunch),H6,0)</f>
        <v>0</v>
      </c>
      <c r="Q6" s="55">
        <f t="shared" ref="Q6:Q70" si="14">IF(LOWER(I6)=LOWER(_posibletolaunch),H6,0)</f>
        <v>0</v>
      </c>
      <c r="R6" s="55">
        <f t="shared" ref="R6:R70" si="15">IF(LOWER(I6)=LOWER(_later),H6,0)</f>
        <v>0</v>
      </c>
      <c r="S6" s="55">
        <f t="shared" si="5"/>
        <v>1.5</v>
      </c>
      <c r="T6" s="55">
        <f t="shared" si="6"/>
        <v>0</v>
      </c>
      <c r="U6" s="55">
        <f t="shared" si="7"/>
        <v>0</v>
      </c>
      <c r="V6" s="55" t="b">
        <f t="shared" si="8"/>
        <v>0</v>
      </c>
      <c r="W6" s="55" t="b">
        <f t="shared" si="9"/>
        <v>0</v>
      </c>
      <c r="X6" s="55" t="b">
        <f t="shared" si="10"/>
        <v>0</v>
      </c>
      <c r="Y6" s="55">
        <f t="shared" si="11"/>
        <v>1.5</v>
      </c>
    </row>
    <row r="7" spans="1:25" ht="15" x14ac:dyDescent="0.2">
      <c r="A7" s="69">
        <f t="shared" si="12"/>
        <v>3</v>
      </c>
      <c r="B7" s="55" t="s">
        <v>68</v>
      </c>
      <c r="C7" s="56" t="s">
        <v>55</v>
      </c>
      <c r="D7" s="56" t="s">
        <v>58</v>
      </c>
      <c r="E7" s="55" t="s">
        <v>78</v>
      </c>
      <c r="G7" s="131">
        <f>IF(B7&lt;&gt;"",IF(E7&lt;&gt;"",VLOOKUP(E7,Configuration!$C$4:$F$7,4,FALSE),0),"")</f>
        <v>0</v>
      </c>
      <c r="H7" s="131">
        <f t="shared" si="0"/>
        <v>0</v>
      </c>
      <c r="I7" s="55" t="s">
        <v>49</v>
      </c>
      <c r="K7" s="55" t="s">
        <v>8</v>
      </c>
      <c r="O7" s="55" t="b">
        <f t="shared" si="1"/>
        <v>1</v>
      </c>
      <c r="P7" s="55">
        <f t="shared" si="13"/>
        <v>0</v>
      </c>
      <c r="Q7" s="55">
        <f t="shared" si="14"/>
        <v>0</v>
      </c>
      <c r="R7" s="55">
        <f t="shared" si="15"/>
        <v>0</v>
      </c>
      <c r="S7" s="55">
        <f t="shared" si="5"/>
        <v>0</v>
      </c>
      <c r="T7" s="55">
        <f t="shared" si="6"/>
        <v>0</v>
      </c>
      <c r="U7" s="55">
        <f t="shared" si="7"/>
        <v>0</v>
      </c>
      <c r="V7" s="55" t="b">
        <f t="shared" si="8"/>
        <v>0</v>
      </c>
      <c r="W7" s="55" t="b">
        <f t="shared" si="9"/>
        <v>1</v>
      </c>
      <c r="X7" s="55" t="b">
        <f t="shared" si="10"/>
        <v>0</v>
      </c>
      <c r="Y7" s="55">
        <f t="shared" si="11"/>
        <v>0</v>
      </c>
    </row>
    <row r="8" spans="1:25" ht="15" x14ac:dyDescent="0.2">
      <c r="A8" s="69">
        <f t="shared" si="12"/>
        <v>4</v>
      </c>
      <c r="B8" s="55" t="s">
        <v>68</v>
      </c>
      <c r="C8" s="56" t="s">
        <v>56</v>
      </c>
      <c r="D8" s="56" t="s">
        <v>61</v>
      </c>
      <c r="E8" s="55" t="s">
        <v>45</v>
      </c>
      <c r="G8" s="131">
        <f>IF(B8&lt;&gt;"",IF(E8&lt;&gt;"",VLOOKUP(E8,Configuration!$C$4:$F$7,4,FALSE),0),"")</f>
        <v>0.75</v>
      </c>
      <c r="H8" s="131">
        <f t="shared" si="0"/>
        <v>0</v>
      </c>
      <c r="I8" s="55" t="s">
        <v>48</v>
      </c>
      <c r="K8" s="55" t="s">
        <v>9</v>
      </c>
      <c r="O8" s="55" t="b">
        <f t="shared" si="1"/>
        <v>0</v>
      </c>
      <c r="P8" s="55">
        <f t="shared" si="13"/>
        <v>0</v>
      </c>
      <c r="Q8" s="55">
        <f t="shared" si="14"/>
        <v>0</v>
      </c>
      <c r="R8" s="55">
        <f t="shared" si="15"/>
        <v>0</v>
      </c>
      <c r="S8" s="55">
        <f t="shared" si="5"/>
        <v>0.75</v>
      </c>
      <c r="T8" s="55">
        <f t="shared" si="6"/>
        <v>0</v>
      </c>
      <c r="U8" s="55">
        <f t="shared" si="7"/>
        <v>0</v>
      </c>
      <c r="V8" s="55" t="b">
        <f t="shared" si="8"/>
        <v>0</v>
      </c>
      <c r="W8" s="55" t="b">
        <f t="shared" si="9"/>
        <v>0</v>
      </c>
      <c r="X8" s="55" t="b">
        <f t="shared" si="10"/>
        <v>0</v>
      </c>
      <c r="Y8" s="55">
        <f t="shared" si="11"/>
        <v>0.75</v>
      </c>
    </row>
    <row r="9" spans="1:25" ht="15" x14ac:dyDescent="0.2">
      <c r="A9" s="69">
        <f t="shared" si="12"/>
        <v>5</v>
      </c>
      <c r="B9" s="55" t="s">
        <v>69</v>
      </c>
      <c r="C9" s="56" t="s">
        <v>57</v>
      </c>
      <c r="D9" s="56" t="s">
        <v>59</v>
      </c>
      <c r="E9" s="55" t="s">
        <v>45</v>
      </c>
      <c r="G9" s="131">
        <f>IF(B9&lt;&gt;"",IF(E9&lt;&gt;"",VLOOKUP(E9,Configuration!$C$4:$F$7,4,FALSE),0),"")</f>
        <v>0.75</v>
      </c>
      <c r="H9" s="131">
        <f t="shared" si="0"/>
        <v>0.75</v>
      </c>
      <c r="I9" s="55" t="s">
        <v>48</v>
      </c>
      <c r="O9" s="55" t="b">
        <f t="shared" si="1"/>
        <v>0</v>
      </c>
      <c r="P9" s="55">
        <f t="shared" si="13"/>
        <v>0.75</v>
      </c>
      <c r="Q9" s="55">
        <f t="shared" si="14"/>
        <v>0</v>
      </c>
      <c r="R9" s="55">
        <f t="shared" si="15"/>
        <v>0</v>
      </c>
      <c r="S9" s="55">
        <f t="shared" si="5"/>
        <v>0</v>
      </c>
      <c r="T9" s="55">
        <f t="shared" si="6"/>
        <v>0</v>
      </c>
      <c r="U9" s="55">
        <f t="shared" si="7"/>
        <v>0</v>
      </c>
      <c r="V9" s="55" t="b">
        <f t="shared" si="8"/>
        <v>1</v>
      </c>
      <c r="W9" s="55" t="b">
        <f t="shared" si="9"/>
        <v>0</v>
      </c>
      <c r="X9" s="55" t="b">
        <f t="shared" si="10"/>
        <v>0</v>
      </c>
      <c r="Y9" s="55">
        <f t="shared" si="11"/>
        <v>0</v>
      </c>
    </row>
    <row r="10" spans="1:25" ht="15" x14ac:dyDescent="0.2">
      <c r="A10" s="69">
        <f t="shared" si="12"/>
        <v>6</v>
      </c>
      <c r="B10" s="55" t="s">
        <v>76</v>
      </c>
      <c r="C10" s="56" t="s">
        <v>77</v>
      </c>
      <c r="D10" s="56" t="s">
        <v>60</v>
      </c>
      <c r="E10" s="55" t="s">
        <v>46</v>
      </c>
      <c r="F10" s="55">
        <v>2</v>
      </c>
      <c r="G10" s="131">
        <f>IF(B10&lt;&gt;"",IF(E10&lt;&gt;"",VLOOKUP(E10,Configuration!$C$4:$F$7,4,FALSE),0),"")</f>
        <v>2</v>
      </c>
      <c r="H10" s="131">
        <f t="shared" si="0"/>
        <v>4</v>
      </c>
      <c r="I10" s="55" t="s">
        <v>49</v>
      </c>
      <c r="J10" s="55" t="s">
        <v>5</v>
      </c>
      <c r="K10" s="55" t="s">
        <v>8</v>
      </c>
      <c r="O10" s="55" t="b">
        <f t="shared" si="1"/>
        <v>0</v>
      </c>
      <c r="P10" s="55">
        <f t="shared" si="13"/>
        <v>0</v>
      </c>
      <c r="Q10" s="55">
        <f t="shared" si="14"/>
        <v>4</v>
      </c>
      <c r="R10" s="55">
        <f t="shared" si="15"/>
        <v>0</v>
      </c>
      <c r="S10" s="55">
        <f t="shared" si="5"/>
        <v>0</v>
      </c>
      <c r="T10" s="55">
        <f t="shared" si="6"/>
        <v>0</v>
      </c>
      <c r="U10" s="55">
        <f t="shared" si="7"/>
        <v>0</v>
      </c>
      <c r="V10" s="55" t="b">
        <f t="shared" si="8"/>
        <v>0</v>
      </c>
      <c r="W10" s="55" t="b">
        <f t="shared" si="9"/>
        <v>1</v>
      </c>
      <c r="X10" s="55" t="b">
        <f t="shared" si="10"/>
        <v>0</v>
      </c>
      <c r="Y10" s="55">
        <f t="shared" si="11"/>
        <v>0</v>
      </c>
    </row>
    <row r="11" spans="1:25" x14ac:dyDescent="0.2">
      <c r="A11" s="69" t="str">
        <f t="shared" si="12"/>
        <v/>
      </c>
      <c r="G11" s="131" t="str">
        <f>IF(B11&lt;&gt;"",IF(E11&lt;&gt;"",VLOOKUP(E11,Configuration!$C$4:$F$7,4,FALSE),0),"")</f>
        <v/>
      </c>
      <c r="H11" s="131" t="str">
        <f t="shared" si="0"/>
        <v/>
      </c>
      <c r="O11" s="55" t="b">
        <f t="shared" si="1"/>
        <v>0</v>
      </c>
      <c r="P11" s="55">
        <f t="shared" si="13"/>
        <v>0</v>
      </c>
      <c r="Q11" s="55">
        <f t="shared" si="14"/>
        <v>0</v>
      </c>
      <c r="R11" s="55">
        <f t="shared" si="15"/>
        <v>0</v>
      </c>
      <c r="S11" s="55">
        <f t="shared" si="5"/>
        <v>0</v>
      </c>
      <c r="T11" s="55">
        <f t="shared" si="6"/>
        <v>0</v>
      </c>
      <c r="U11" s="55">
        <f t="shared" si="7"/>
        <v>0</v>
      </c>
      <c r="V11" s="55" t="b">
        <f t="shared" si="8"/>
        <v>0</v>
      </c>
      <c r="W11" s="55" t="b">
        <f t="shared" si="9"/>
        <v>0</v>
      </c>
      <c r="X11" s="55" t="b">
        <f t="shared" si="10"/>
        <v>0</v>
      </c>
      <c r="Y11" s="55" t="str">
        <f t="shared" si="11"/>
        <v/>
      </c>
    </row>
    <row r="12" spans="1:25" x14ac:dyDescent="0.2">
      <c r="A12" s="69" t="str">
        <f t="shared" si="12"/>
        <v/>
      </c>
      <c r="G12" s="131" t="str">
        <f>IF(B12&lt;&gt;"",IF(E12&lt;&gt;"",VLOOKUP(E12,Configuration!$C$4:$F$7,4,FALSE),0),"")</f>
        <v/>
      </c>
      <c r="H12" s="131" t="str">
        <f t="shared" si="0"/>
        <v/>
      </c>
      <c r="O12" s="55" t="b">
        <f t="shared" si="1"/>
        <v>0</v>
      </c>
      <c r="P12" s="55">
        <f t="shared" si="13"/>
        <v>0</v>
      </c>
      <c r="Q12" s="55">
        <f t="shared" si="14"/>
        <v>0</v>
      </c>
      <c r="R12" s="55">
        <f t="shared" si="15"/>
        <v>0</v>
      </c>
      <c r="S12" s="55">
        <f t="shared" si="5"/>
        <v>0</v>
      </c>
      <c r="T12" s="55">
        <f t="shared" si="6"/>
        <v>0</v>
      </c>
      <c r="U12" s="55">
        <f t="shared" si="7"/>
        <v>0</v>
      </c>
      <c r="V12" s="55" t="b">
        <f t="shared" si="8"/>
        <v>0</v>
      </c>
      <c r="W12" s="55" t="b">
        <f t="shared" si="9"/>
        <v>0</v>
      </c>
      <c r="X12" s="55" t="b">
        <f t="shared" si="10"/>
        <v>0</v>
      </c>
      <c r="Y12" s="55" t="str">
        <f t="shared" si="11"/>
        <v/>
      </c>
    </row>
    <row r="13" spans="1:25" x14ac:dyDescent="0.2">
      <c r="A13" s="69" t="str">
        <f t="shared" si="12"/>
        <v/>
      </c>
      <c r="G13" s="131" t="str">
        <f>IF(B13&lt;&gt;"",IF(E13&lt;&gt;"",VLOOKUP(E13,Configuration!$C$4:$F$7,4,FALSE),0),"")</f>
        <v/>
      </c>
      <c r="H13" s="131" t="str">
        <f t="shared" si="0"/>
        <v/>
      </c>
      <c r="O13" s="55" t="b">
        <f t="shared" si="1"/>
        <v>0</v>
      </c>
      <c r="P13" s="55">
        <f t="shared" si="13"/>
        <v>0</v>
      </c>
      <c r="Q13" s="55">
        <f t="shared" si="14"/>
        <v>0</v>
      </c>
      <c r="R13" s="55">
        <f t="shared" si="15"/>
        <v>0</v>
      </c>
      <c r="S13" s="55">
        <f t="shared" si="5"/>
        <v>0</v>
      </c>
      <c r="T13" s="55">
        <f t="shared" si="6"/>
        <v>0</v>
      </c>
      <c r="U13" s="55">
        <f t="shared" si="7"/>
        <v>0</v>
      </c>
      <c r="V13" s="55" t="b">
        <f t="shared" si="8"/>
        <v>0</v>
      </c>
      <c r="W13" s="55" t="b">
        <f t="shared" si="9"/>
        <v>0</v>
      </c>
      <c r="X13" s="55" t="b">
        <f t="shared" si="10"/>
        <v>0</v>
      </c>
      <c r="Y13" s="55" t="str">
        <f t="shared" si="11"/>
        <v/>
      </c>
    </row>
    <row r="14" spans="1:25" x14ac:dyDescent="0.2">
      <c r="A14" s="69" t="str">
        <f t="shared" si="12"/>
        <v/>
      </c>
      <c r="G14" s="131" t="str">
        <f>IF(B14&lt;&gt;"",IF(E14&lt;&gt;"",VLOOKUP(E14,Configuration!$C$4:$F$7,4,FALSE),0),"")</f>
        <v/>
      </c>
      <c r="H14" s="131" t="str">
        <f t="shared" si="0"/>
        <v/>
      </c>
      <c r="O14" s="55" t="b">
        <f t="shared" si="1"/>
        <v>0</v>
      </c>
      <c r="P14" s="55">
        <f t="shared" si="13"/>
        <v>0</v>
      </c>
      <c r="Q14" s="55">
        <f t="shared" si="14"/>
        <v>0</v>
      </c>
      <c r="R14" s="55">
        <f t="shared" si="15"/>
        <v>0</v>
      </c>
      <c r="S14" s="55">
        <f t="shared" si="5"/>
        <v>0</v>
      </c>
      <c r="T14" s="55">
        <f t="shared" si="6"/>
        <v>0</v>
      </c>
      <c r="U14" s="55">
        <f t="shared" si="7"/>
        <v>0</v>
      </c>
      <c r="V14" s="55" t="b">
        <f t="shared" si="8"/>
        <v>0</v>
      </c>
      <c r="W14" s="55" t="b">
        <f t="shared" si="9"/>
        <v>0</v>
      </c>
      <c r="X14" s="55" t="b">
        <f t="shared" si="10"/>
        <v>0</v>
      </c>
      <c r="Y14" s="55" t="str">
        <f t="shared" si="11"/>
        <v/>
      </c>
    </row>
    <row r="15" spans="1:25" x14ac:dyDescent="0.2">
      <c r="A15" s="69" t="str">
        <f t="shared" si="12"/>
        <v/>
      </c>
      <c r="G15" s="131" t="str">
        <f>IF(B15&lt;&gt;"",IF(E15&lt;&gt;"",VLOOKUP(E15,Configuration!$C$4:$F$7,4,FALSE),0),"")</f>
        <v/>
      </c>
      <c r="H15" s="131" t="str">
        <f t="shared" si="0"/>
        <v/>
      </c>
      <c r="O15" s="55" t="b">
        <f t="shared" si="1"/>
        <v>0</v>
      </c>
      <c r="P15" s="55">
        <f t="shared" si="13"/>
        <v>0</v>
      </c>
      <c r="Q15" s="55">
        <f t="shared" si="14"/>
        <v>0</v>
      </c>
      <c r="R15" s="55">
        <f t="shared" si="15"/>
        <v>0</v>
      </c>
      <c r="S15" s="55">
        <f t="shared" si="5"/>
        <v>0</v>
      </c>
      <c r="T15" s="55">
        <f t="shared" si="6"/>
        <v>0</v>
      </c>
      <c r="U15" s="55">
        <f t="shared" si="7"/>
        <v>0</v>
      </c>
      <c r="V15" s="55" t="b">
        <f t="shared" si="8"/>
        <v>0</v>
      </c>
      <c r="W15" s="55" t="b">
        <f t="shared" si="9"/>
        <v>0</v>
      </c>
      <c r="X15" s="55" t="b">
        <f t="shared" si="10"/>
        <v>0</v>
      </c>
      <c r="Y15" s="55" t="str">
        <f t="shared" si="11"/>
        <v/>
      </c>
    </row>
    <row r="16" spans="1:25" x14ac:dyDescent="0.2">
      <c r="A16" s="69" t="str">
        <f t="shared" si="12"/>
        <v/>
      </c>
      <c r="G16" s="131" t="str">
        <f>IF(B16&lt;&gt;"",IF(E16&lt;&gt;"",VLOOKUP(E16,Configuration!$C$4:$F$7,4,FALSE),0),"")</f>
        <v/>
      </c>
      <c r="H16" s="131" t="str">
        <f t="shared" si="0"/>
        <v/>
      </c>
      <c r="O16" s="55" t="b">
        <f t="shared" si="1"/>
        <v>0</v>
      </c>
      <c r="P16" s="55">
        <f t="shared" si="13"/>
        <v>0</v>
      </c>
      <c r="Q16" s="55">
        <f t="shared" si="14"/>
        <v>0</v>
      </c>
      <c r="R16" s="55">
        <f t="shared" si="15"/>
        <v>0</v>
      </c>
      <c r="S16" s="55">
        <f t="shared" si="5"/>
        <v>0</v>
      </c>
      <c r="T16" s="55">
        <f t="shared" si="6"/>
        <v>0</v>
      </c>
      <c r="U16" s="55">
        <f t="shared" si="7"/>
        <v>0</v>
      </c>
      <c r="V16" s="55" t="b">
        <f t="shared" si="8"/>
        <v>0</v>
      </c>
      <c r="W16" s="55" t="b">
        <f t="shared" si="9"/>
        <v>0</v>
      </c>
      <c r="X16" s="55" t="b">
        <f t="shared" si="10"/>
        <v>0</v>
      </c>
      <c r="Y16" s="55" t="str">
        <f t="shared" si="11"/>
        <v/>
      </c>
    </row>
    <row r="17" spans="1:25" x14ac:dyDescent="0.2">
      <c r="A17" s="69" t="str">
        <f t="shared" si="12"/>
        <v/>
      </c>
      <c r="G17" s="131" t="str">
        <f>IF(B17&lt;&gt;"",IF(E17&lt;&gt;"",VLOOKUP(E17,Configuration!$C$4:$F$7,4,FALSE),0),"")</f>
        <v/>
      </c>
      <c r="H17" s="131" t="str">
        <f t="shared" si="0"/>
        <v/>
      </c>
      <c r="O17" s="55" t="b">
        <f t="shared" si="1"/>
        <v>0</v>
      </c>
      <c r="P17" s="55">
        <f t="shared" si="13"/>
        <v>0</v>
      </c>
      <c r="Q17" s="55">
        <f t="shared" si="14"/>
        <v>0</v>
      </c>
      <c r="R17" s="55">
        <f t="shared" si="15"/>
        <v>0</v>
      </c>
      <c r="S17" s="55">
        <f t="shared" si="5"/>
        <v>0</v>
      </c>
      <c r="T17" s="55">
        <f t="shared" si="6"/>
        <v>0</v>
      </c>
      <c r="U17" s="55">
        <f t="shared" si="7"/>
        <v>0</v>
      </c>
      <c r="V17" s="55" t="b">
        <f t="shared" si="8"/>
        <v>0</v>
      </c>
      <c r="W17" s="55" t="b">
        <f t="shared" si="9"/>
        <v>0</v>
      </c>
      <c r="X17" s="55" t="b">
        <f t="shared" si="10"/>
        <v>0</v>
      </c>
      <c r="Y17" s="55" t="str">
        <f t="shared" si="11"/>
        <v/>
      </c>
    </row>
    <row r="18" spans="1:25" x14ac:dyDescent="0.2">
      <c r="A18" s="69" t="str">
        <f t="shared" si="12"/>
        <v/>
      </c>
      <c r="G18" s="131" t="str">
        <f>IF(B18&lt;&gt;"",IF(E18&lt;&gt;"",VLOOKUP(E18,Configuration!$C$4:$F$7,4,FALSE),0),"")</f>
        <v/>
      </c>
      <c r="H18" s="131" t="str">
        <f t="shared" si="0"/>
        <v/>
      </c>
      <c r="O18" s="55" t="b">
        <f t="shared" si="1"/>
        <v>0</v>
      </c>
      <c r="P18" s="55">
        <f t="shared" si="13"/>
        <v>0</v>
      </c>
      <c r="Q18" s="55">
        <f t="shared" si="14"/>
        <v>0</v>
      </c>
      <c r="R18" s="55">
        <f t="shared" si="15"/>
        <v>0</v>
      </c>
      <c r="S18" s="55">
        <f t="shared" si="5"/>
        <v>0</v>
      </c>
      <c r="T18" s="55">
        <f t="shared" si="6"/>
        <v>0</v>
      </c>
      <c r="U18" s="55">
        <f t="shared" si="7"/>
        <v>0</v>
      </c>
      <c r="V18" s="55" t="b">
        <f t="shared" si="8"/>
        <v>0</v>
      </c>
      <c r="W18" s="55" t="b">
        <f t="shared" si="9"/>
        <v>0</v>
      </c>
      <c r="X18" s="55" t="b">
        <f t="shared" si="10"/>
        <v>0</v>
      </c>
      <c r="Y18" s="55" t="str">
        <f t="shared" si="11"/>
        <v/>
      </c>
    </row>
    <row r="19" spans="1:25" x14ac:dyDescent="0.2">
      <c r="A19" s="69" t="str">
        <f t="shared" si="12"/>
        <v/>
      </c>
      <c r="G19" s="131" t="str">
        <f>IF(B19&lt;&gt;"",IF(E19&lt;&gt;"",VLOOKUP(E19,Configuration!$C$4:$F$7,4,FALSE),0),"")</f>
        <v/>
      </c>
      <c r="H19" s="131" t="str">
        <f t="shared" si="0"/>
        <v/>
      </c>
      <c r="O19" s="55" t="b">
        <f t="shared" si="1"/>
        <v>0</v>
      </c>
      <c r="P19" s="55">
        <f t="shared" si="13"/>
        <v>0</v>
      </c>
      <c r="Q19" s="55">
        <f t="shared" si="14"/>
        <v>0</v>
      </c>
      <c r="R19" s="55">
        <f t="shared" si="15"/>
        <v>0</v>
      </c>
      <c r="S19" s="55">
        <f t="shared" si="5"/>
        <v>0</v>
      </c>
      <c r="T19" s="55">
        <f t="shared" si="6"/>
        <v>0</v>
      </c>
      <c r="U19" s="55">
        <f t="shared" si="7"/>
        <v>0</v>
      </c>
      <c r="V19" s="55" t="b">
        <f t="shared" si="8"/>
        <v>0</v>
      </c>
      <c r="W19" s="55" t="b">
        <f t="shared" si="9"/>
        <v>0</v>
      </c>
      <c r="X19" s="55" t="b">
        <f t="shared" si="10"/>
        <v>0</v>
      </c>
      <c r="Y19" s="55" t="str">
        <f t="shared" si="11"/>
        <v/>
      </c>
    </row>
    <row r="20" spans="1:25" x14ac:dyDescent="0.2">
      <c r="A20" s="69" t="str">
        <f t="shared" si="12"/>
        <v/>
      </c>
      <c r="G20" s="131" t="str">
        <f>IF(B20&lt;&gt;"",IF(E20&lt;&gt;"",VLOOKUP(E20,Configuration!$C$4:$F$7,4,FALSE),0),"")</f>
        <v/>
      </c>
      <c r="H20" s="131" t="str">
        <f t="shared" si="0"/>
        <v/>
      </c>
      <c r="O20" s="55" t="b">
        <f t="shared" si="1"/>
        <v>0</v>
      </c>
      <c r="P20" s="55">
        <f t="shared" si="13"/>
        <v>0</v>
      </c>
      <c r="Q20" s="55">
        <f t="shared" si="14"/>
        <v>0</v>
      </c>
      <c r="R20" s="55">
        <f t="shared" si="15"/>
        <v>0</v>
      </c>
      <c r="S20" s="55">
        <f t="shared" si="5"/>
        <v>0</v>
      </c>
      <c r="T20" s="55">
        <f t="shared" si="6"/>
        <v>0</v>
      </c>
      <c r="U20" s="55">
        <f t="shared" si="7"/>
        <v>0</v>
      </c>
      <c r="V20" s="55" t="b">
        <f t="shared" si="8"/>
        <v>0</v>
      </c>
      <c r="W20" s="55" t="b">
        <f t="shared" si="9"/>
        <v>0</v>
      </c>
      <c r="X20" s="55" t="b">
        <f t="shared" si="10"/>
        <v>0</v>
      </c>
      <c r="Y20" s="55" t="str">
        <f t="shared" si="11"/>
        <v/>
      </c>
    </row>
    <row r="21" spans="1:25" x14ac:dyDescent="0.2">
      <c r="A21" s="69" t="str">
        <f t="shared" si="12"/>
        <v/>
      </c>
      <c r="G21" s="131" t="str">
        <f>IF(B21&lt;&gt;"",IF(E21&lt;&gt;"",VLOOKUP(E21,Configuration!$C$4:$F$7,4,FALSE),0),"")</f>
        <v/>
      </c>
      <c r="H21" s="131" t="str">
        <f t="shared" si="0"/>
        <v/>
      </c>
      <c r="O21" s="55" t="b">
        <f t="shared" si="1"/>
        <v>0</v>
      </c>
      <c r="P21" s="55">
        <f t="shared" si="13"/>
        <v>0</v>
      </c>
      <c r="Q21" s="55">
        <f t="shared" si="14"/>
        <v>0</v>
      </c>
      <c r="R21" s="55">
        <f t="shared" si="15"/>
        <v>0</v>
      </c>
      <c r="S21" s="55">
        <f t="shared" si="5"/>
        <v>0</v>
      </c>
      <c r="T21" s="55">
        <f t="shared" si="6"/>
        <v>0</v>
      </c>
      <c r="U21" s="55">
        <f t="shared" si="7"/>
        <v>0</v>
      </c>
      <c r="V21" s="55" t="b">
        <f t="shared" si="8"/>
        <v>0</v>
      </c>
      <c r="W21" s="55" t="b">
        <f t="shared" si="9"/>
        <v>0</v>
      </c>
      <c r="X21" s="55" t="b">
        <f t="shared" si="10"/>
        <v>0</v>
      </c>
      <c r="Y21" s="55" t="str">
        <f t="shared" si="11"/>
        <v/>
      </c>
    </row>
    <row r="22" spans="1:25" x14ac:dyDescent="0.2">
      <c r="A22" s="69" t="str">
        <f t="shared" si="12"/>
        <v/>
      </c>
      <c r="G22" s="131" t="str">
        <f>IF(B22&lt;&gt;"",IF(E22&lt;&gt;"",VLOOKUP(E22,Configuration!$C$4:$F$7,4,FALSE),0),"")</f>
        <v/>
      </c>
      <c r="H22" s="131" t="str">
        <f t="shared" si="0"/>
        <v/>
      </c>
      <c r="O22" s="55" t="b">
        <f t="shared" si="1"/>
        <v>0</v>
      </c>
      <c r="P22" s="55">
        <f t="shared" si="13"/>
        <v>0</v>
      </c>
      <c r="Q22" s="55">
        <f t="shared" si="14"/>
        <v>0</v>
      </c>
      <c r="R22" s="55">
        <f t="shared" si="15"/>
        <v>0</v>
      </c>
      <c r="S22" s="55">
        <f t="shared" si="5"/>
        <v>0</v>
      </c>
      <c r="T22" s="55">
        <f t="shared" si="6"/>
        <v>0</v>
      </c>
      <c r="U22" s="55">
        <f t="shared" si="7"/>
        <v>0</v>
      </c>
      <c r="V22" s="55" t="b">
        <f t="shared" si="8"/>
        <v>0</v>
      </c>
      <c r="W22" s="55" t="b">
        <f t="shared" si="9"/>
        <v>0</v>
      </c>
      <c r="X22" s="55" t="b">
        <f t="shared" si="10"/>
        <v>0</v>
      </c>
      <c r="Y22" s="55" t="str">
        <f t="shared" si="11"/>
        <v/>
      </c>
    </row>
    <row r="23" spans="1:25" x14ac:dyDescent="0.2">
      <c r="A23" s="69" t="str">
        <f t="shared" si="12"/>
        <v/>
      </c>
      <c r="G23" s="131" t="str">
        <f>IF(B23&lt;&gt;"",IF(E23&lt;&gt;"",VLOOKUP(E23,Configuration!$C$4:$F$7,4,FALSE),0),"")</f>
        <v/>
      </c>
      <c r="H23" s="131" t="str">
        <f t="shared" si="0"/>
        <v/>
      </c>
      <c r="O23" s="55" t="b">
        <f t="shared" si="1"/>
        <v>0</v>
      </c>
      <c r="P23" s="55">
        <f t="shared" si="13"/>
        <v>0</v>
      </c>
      <c r="Q23" s="55">
        <f t="shared" si="14"/>
        <v>0</v>
      </c>
      <c r="R23" s="55">
        <f t="shared" si="15"/>
        <v>0</v>
      </c>
      <c r="S23" s="55">
        <f t="shared" si="5"/>
        <v>0</v>
      </c>
      <c r="T23" s="55">
        <f t="shared" si="6"/>
        <v>0</v>
      </c>
      <c r="U23" s="55">
        <f t="shared" si="7"/>
        <v>0</v>
      </c>
      <c r="V23" s="55" t="b">
        <f t="shared" si="8"/>
        <v>0</v>
      </c>
      <c r="W23" s="55" t="b">
        <f t="shared" si="9"/>
        <v>0</v>
      </c>
      <c r="X23" s="55" t="b">
        <f t="shared" si="10"/>
        <v>0</v>
      </c>
      <c r="Y23" s="55" t="str">
        <f t="shared" si="11"/>
        <v/>
      </c>
    </row>
    <row r="24" spans="1:25" x14ac:dyDescent="0.2">
      <c r="A24" s="69" t="str">
        <f t="shared" si="12"/>
        <v/>
      </c>
      <c r="G24" s="131" t="str">
        <f>IF(B24&lt;&gt;"",IF(E24&lt;&gt;"",VLOOKUP(E24,Configuration!$C$4:$F$7,4,FALSE),0),"")</f>
        <v/>
      </c>
      <c r="H24" s="131" t="str">
        <f t="shared" si="0"/>
        <v/>
      </c>
      <c r="O24" s="55" t="b">
        <f t="shared" si="1"/>
        <v>0</v>
      </c>
      <c r="P24" s="55">
        <f t="shared" si="13"/>
        <v>0</v>
      </c>
      <c r="Q24" s="55">
        <f t="shared" si="14"/>
        <v>0</v>
      </c>
      <c r="R24" s="55">
        <f t="shared" si="15"/>
        <v>0</v>
      </c>
      <c r="S24" s="55">
        <f t="shared" si="5"/>
        <v>0</v>
      </c>
      <c r="T24" s="55">
        <f t="shared" si="6"/>
        <v>0</v>
      </c>
      <c r="U24" s="55">
        <f t="shared" si="7"/>
        <v>0</v>
      </c>
      <c r="V24" s="55" t="b">
        <f t="shared" si="8"/>
        <v>0</v>
      </c>
      <c r="W24" s="55" t="b">
        <f t="shared" si="9"/>
        <v>0</v>
      </c>
      <c r="X24" s="55" t="b">
        <f t="shared" si="10"/>
        <v>0</v>
      </c>
      <c r="Y24" s="55" t="str">
        <f t="shared" si="11"/>
        <v/>
      </c>
    </row>
    <row r="25" spans="1:25" x14ac:dyDescent="0.2">
      <c r="A25" s="69" t="str">
        <f t="shared" si="12"/>
        <v/>
      </c>
      <c r="G25" s="131" t="str">
        <f>IF(B25&lt;&gt;"",IF(E25&lt;&gt;"",VLOOKUP(E25,Configuration!$C$4:$F$7,4,FALSE),0),"")</f>
        <v/>
      </c>
      <c r="H25" s="131" t="str">
        <f t="shared" si="0"/>
        <v/>
      </c>
      <c r="O25" s="55" t="b">
        <f t="shared" si="1"/>
        <v>0</v>
      </c>
      <c r="P25" s="55">
        <f t="shared" si="13"/>
        <v>0</v>
      </c>
      <c r="Q25" s="55">
        <f t="shared" si="14"/>
        <v>0</v>
      </c>
      <c r="R25" s="55">
        <f t="shared" si="15"/>
        <v>0</v>
      </c>
      <c r="S25" s="55">
        <f t="shared" si="5"/>
        <v>0</v>
      </c>
      <c r="T25" s="55">
        <f t="shared" si="6"/>
        <v>0</v>
      </c>
      <c r="U25" s="55">
        <f t="shared" si="7"/>
        <v>0</v>
      </c>
      <c r="V25" s="55" t="b">
        <f t="shared" si="8"/>
        <v>0</v>
      </c>
      <c r="W25" s="55" t="b">
        <f t="shared" si="9"/>
        <v>0</v>
      </c>
      <c r="X25" s="55" t="b">
        <f t="shared" si="10"/>
        <v>0</v>
      </c>
      <c r="Y25" s="55" t="str">
        <f t="shared" si="11"/>
        <v/>
      </c>
    </row>
    <row r="26" spans="1:25" x14ac:dyDescent="0.2">
      <c r="A26" s="69" t="str">
        <f t="shared" si="12"/>
        <v/>
      </c>
      <c r="G26" s="131" t="str">
        <f>IF(B26&lt;&gt;"",IF(E26&lt;&gt;"",VLOOKUP(E26,Configuration!$C$4:$F$7,4,FALSE),0),"")</f>
        <v/>
      </c>
      <c r="H26" s="131" t="str">
        <f t="shared" si="0"/>
        <v/>
      </c>
      <c r="O26" s="55" t="b">
        <f t="shared" si="1"/>
        <v>0</v>
      </c>
      <c r="P26" s="55">
        <f t="shared" si="13"/>
        <v>0</v>
      </c>
      <c r="Q26" s="55">
        <f t="shared" si="14"/>
        <v>0</v>
      </c>
      <c r="R26" s="55">
        <f t="shared" si="15"/>
        <v>0</v>
      </c>
      <c r="S26" s="55">
        <f t="shared" si="5"/>
        <v>0</v>
      </c>
      <c r="T26" s="55">
        <f t="shared" si="6"/>
        <v>0</v>
      </c>
      <c r="U26" s="55">
        <f t="shared" si="7"/>
        <v>0</v>
      </c>
      <c r="V26" s="55" t="b">
        <f t="shared" si="8"/>
        <v>0</v>
      </c>
      <c r="W26" s="55" t="b">
        <f t="shared" si="9"/>
        <v>0</v>
      </c>
      <c r="X26" s="55" t="b">
        <f t="shared" si="10"/>
        <v>0</v>
      </c>
      <c r="Y26" s="55" t="str">
        <f t="shared" si="11"/>
        <v/>
      </c>
    </row>
    <row r="27" spans="1:25" x14ac:dyDescent="0.2">
      <c r="A27" s="69" t="str">
        <f t="shared" si="12"/>
        <v/>
      </c>
      <c r="G27" s="131" t="str">
        <f>IF(B27&lt;&gt;"",IF(E27&lt;&gt;"",VLOOKUP(E27,Configuration!$C$4:$F$7,4,FALSE),0),"")</f>
        <v/>
      </c>
      <c r="H27" s="131" t="str">
        <f t="shared" si="0"/>
        <v/>
      </c>
      <c r="O27" s="55" t="b">
        <f t="shared" si="1"/>
        <v>0</v>
      </c>
      <c r="P27" s="55">
        <f t="shared" si="13"/>
        <v>0</v>
      </c>
      <c r="Q27" s="55">
        <f t="shared" si="14"/>
        <v>0</v>
      </c>
      <c r="R27" s="55">
        <f t="shared" si="15"/>
        <v>0</v>
      </c>
      <c r="S27" s="55">
        <f t="shared" si="5"/>
        <v>0</v>
      </c>
      <c r="T27" s="55">
        <f t="shared" si="6"/>
        <v>0</v>
      </c>
      <c r="U27" s="55">
        <f t="shared" si="7"/>
        <v>0</v>
      </c>
      <c r="V27" s="55" t="b">
        <f t="shared" si="8"/>
        <v>0</v>
      </c>
      <c r="W27" s="55" t="b">
        <f t="shared" si="9"/>
        <v>0</v>
      </c>
      <c r="X27" s="55" t="b">
        <f t="shared" si="10"/>
        <v>0</v>
      </c>
      <c r="Y27" s="55" t="str">
        <f t="shared" si="11"/>
        <v/>
      </c>
    </row>
    <row r="28" spans="1:25" x14ac:dyDescent="0.2">
      <c r="A28" s="69" t="str">
        <f t="shared" si="12"/>
        <v/>
      </c>
      <c r="G28" s="131" t="str">
        <f>IF(B28&lt;&gt;"",IF(E28&lt;&gt;"",VLOOKUP(E28,Configuration!$C$4:$F$7,4,FALSE),0),"")</f>
        <v/>
      </c>
      <c r="H28" s="131" t="str">
        <f t="shared" si="0"/>
        <v/>
      </c>
      <c r="O28" s="55" t="b">
        <f t="shared" si="1"/>
        <v>0</v>
      </c>
      <c r="P28" s="55">
        <f t="shared" si="13"/>
        <v>0</v>
      </c>
      <c r="Q28" s="55">
        <f t="shared" si="14"/>
        <v>0</v>
      </c>
      <c r="R28" s="55">
        <f t="shared" si="15"/>
        <v>0</v>
      </c>
      <c r="S28" s="55">
        <f t="shared" si="5"/>
        <v>0</v>
      </c>
      <c r="T28" s="55">
        <f t="shared" si="6"/>
        <v>0</v>
      </c>
      <c r="U28" s="55">
        <f t="shared" si="7"/>
        <v>0</v>
      </c>
      <c r="V28" s="55" t="b">
        <f t="shared" si="8"/>
        <v>0</v>
      </c>
      <c r="W28" s="55" t="b">
        <f t="shared" si="9"/>
        <v>0</v>
      </c>
      <c r="X28" s="55" t="b">
        <f t="shared" si="10"/>
        <v>0</v>
      </c>
      <c r="Y28" s="55" t="str">
        <f t="shared" si="11"/>
        <v/>
      </c>
    </row>
    <row r="29" spans="1:25" x14ac:dyDescent="0.2">
      <c r="A29" s="69" t="str">
        <f t="shared" si="12"/>
        <v/>
      </c>
      <c r="G29" s="131" t="str">
        <f>IF(B29&lt;&gt;"",IF(E29&lt;&gt;"",VLOOKUP(E29,Configuration!$C$4:$F$7,4,FALSE),0),"")</f>
        <v/>
      </c>
      <c r="H29" s="131" t="str">
        <f t="shared" si="0"/>
        <v/>
      </c>
      <c r="O29" s="55" t="b">
        <f t="shared" si="1"/>
        <v>0</v>
      </c>
      <c r="P29" s="55">
        <f t="shared" si="13"/>
        <v>0</v>
      </c>
      <c r="Q29" s="55">
        <f t="shared" si="14"/>
        <v>0</v>
      </c>
      <c r="R29" s="55">
        <f t="shared" si="15"/>
        <v>0</v>
      </c>
      <c r="S29" s="55">
        <f t="shared" si="5"/>
        <v>0</v>
      </c>
      <c r="T29" s="55">
        <f t="shared" si="6"/>
        <v>0</v>
      </c>
      <c r="U29" s="55">
        <f t="shared" si="7"/>
        <v>0</v>
      </c>
      <c r="V29" s="55" t="b">
        <f t="shared" si="8"/>
        <v>0</v>
      </c>
      <c r="W29" s="55" t="b">
        <f t="shared" si="9"/>
        <v>0</v>
      </c>
      <c r="X29" s="55" t="b">
        <f t="shared" si="10"/>
        <v>0</v>
      </c>
      <c r="Y29" s="55" t="str">
        <f t="shared" si="11"/>
        <v/>
      </c>
    </row>
    <row r="30" spans="1:25" x14ac:dyDescent="0.2">
      <c r="A30" s="69" t="str">
        <f t="shared" si="12"/>
        <v/>
      </c>
      <c r="G30" s="131" t="str">
        <f>IF(B30&lt;&gt;"",IF(E30&lt;&gt;"",VLOOKUP(E30,Configuration!$C$4:$F$7,4,FALSE),0),"")</f>
        <v/>
      </c>
      <c r="H30" s="131" t="str">
        <f t="shared" si="0"/>
        <v/>
      </c>
      <c r="O30" s="55" t="b">
        <f t="shared" si="1"/>
        <v>0</v>
      </c>
      <c r="P30" s="55">
        <f t="shared" si="13"/>
        <v>0</v>
      </c>
      <c r="Q30" s="55">
        <f t="shared" si="14"/>
        <v>0</v>
      </c>
      <c r="R30" s="55">
        <f t="shared" si="15"/>
        <v>0</v>
      </c>
      <c r="S30" s="55">
        <f t="shared" si="5"/>
        <v>0</v>
      </c>
      <c r="T30" s="55">
        <f t="shared" si="6"/>
        <v>0</v>
      </c>
      <c r="U30" s="55">
        <f t="shared" si="7"/>
        <v>0</v>
      </c>
      <c r="V30" s="55" t="b">
        <f t="shared" si="8"/>
        <v>0</v>
      </c>
      <c r="W30" s="55" t="b">
        <f t="shared" si="9"/>
        <v>0</v>
      </c>
      <c r="X30" s="55" t="b">
        <f t="shared" si="10"/>
        <v>0</v>
      </c>
      <c r="Y30" s="55" t="str">
        <f t="shared" si="11"/>
        <v/>
      </c>
    </row>
    <row r="31" spans="1:25" x14ac:dyDescent="0.2">
      <c r="A31" s="69" t="str">
        <f t="shared" si="12"/>
        <v/>
      </c>
      <c r="G31" s="131" t="str">
        <f>IF(B31&lt;&gt;"",IF(E31&lt;&gt;"",VLOOKUP(E31,Configuration!$C$4:$F$7,4,FALSE),0),"")</f>
        <v/>
      </c>
      <c r="H31" s="131" t="str">
        <f t="shared" si="0"/>
        <v/>
      </c>
      <c r="O31" s="55" t="b">
        <f t="shared" si="1"/>
        <v>0</v>
      </c>
      <c r="P31" s="55">
        <f t="shared" si="13"/>
        <v>0</v>
      </c>
      <c r="Q31" s="55">
        <f t="shared" si="14"/>
        <v>0</v>
      </c>
      <c r="R31" s="55">
        <f t="shared" si="15"/>
        <v>0</v>
      </c>
      <c r="S31" s="55">
        <f t="shared" si="5"/>
        <v>0</v>
      </c>
      <c r="T31" s="55">
        <f t="shared" si="6"/>
        <v>0</v>
      </c>
      <c r="U31" s="55">
        <f t="shared" si="7"/>
        <v>0</v>
      </c>
      <c r="V31" s="55" t="b">
        <f t="shared" si="8"/>
        <v>0</v>
      </c>
      <c r="W31" s="55" t="b">
        <f t="shared" si="9"/>
        <v>0</v>
      </c>
      <c r="X31" s="55" t="b">
        <f t="shared" si="10"/>
        <v>0</v>
      </c>
      <c r="Y31" s="55" t="str">
        <f t="shared" si="11"/>
        <v/>
      </c>
    </row>
    <row r="32" spans="1:25" x14ac:dyDescent="0.2">
      <c r="A32" s="69" t="str">
        <f t="shared" si="12"/>
        <v/>
      </c>
      <c r="G32" s="131" t="str">
        <f>IF(B32&lt;&gt;"",IF(E32&lt;&gt;"",VLOOKUP(E32,Configuration!$C$4:$F$7,4,FALSE),0),"")</f>
        <v/>
      </c>
      <c r="H32" s="131" t="str">
        <f t="shared" si="0"/>
        <v/>
      </c>
      <c r="O32" s="55" t="b">
        <f t="shared" si="1"/>
        <v>0</v>
      </c>
      <c r="P32" s="55">
        <f t="shared" si="13"/>
        <v>0</v>
      </c>
      <c r="Q32" s="55">
        <f t="shared" si="14"/>
        <v>0</v>
      </c>
      <c r="R32" s="55">
        <f t="shared" si="15"/>
        <v>0</v>
      </c>
      <c r="S32" s="55">
        <f t="shared" si="5"/>
        <v>0</v>
      </c>
      <c r="T32" s="55">
        <f t="shared" si="6"/>
        <v>0</v>
      </c>
      <c r="U32" s="55">
        <f t="shared" si="7"/>
        <v>0</v>
      </c>
      <c r="V32" s="55" t="b">
        <f t="shared" si="8"/>
        <v>0</v>
      </c>
      <c r="W32" s="55" t="b">
        <f t="shared" si="9"/>
        <v>0</v>
      </c>
      <c r="X32" s="55" t="b">
        <f t="shared" si="10"/>
        <v>0</v>
      </c>
      <c r="Y32" s="55" t="str">
        <f t="shared" si="11"/>
        <v/>
      </c>
    </row>
    <row r="33" spans="1:25" x14ac:dyDescent="0.2">
      <c r="A33" s="69" t="str">
        <f t="shared" si="12"/>
        <v/>
      </c>
      <c r="G33" s="131" t="str">
        <f>IF(B33&lt;&gt;"",IF(E33&lt;&gt;"",VLOOKUP(E33,Configuration!$C$4:$F$7,4,FALSE),0),"")</f>
        <v/>
      </c>
      <c r="H33" s="131" t="str">
        <f t="shared" si="0"/>
        <v/>
      </c>
      <c r="O33" s="55" t="b">
        <f t="shared" si="1"/>
        <v>0</v>
      </c>
      <c r="P33" s="55">
        <f t="shared" si="13"/>
        <v>0</v>
      </c>
      <c r="Q33" s="55">
        <f t="shared" si="14"/>
        <v>0</v>
      </c>
      <c r="R33" s="55">
        <f t="shared" si="15"/>
        <v>0</v>
      </c>
      <c r="S33" s="55">
        <f t="shared" si="5"/>
        <v>0</v>
      </c>
      <c r="T33" s="55">
        <f t="shared" si="6"/>
        <v>0</v>
      </c>
      <c r="U33" s="55">
        <f t="shared" si="7"/>
        <v>0</v>
      </c>
      <c r="V33" s="55" t="b">
        <f t="shared" si="8"/>
        <v>0</v>
      </c>
      <c r="W33" s="55" t="b">
        <f t="shared" si="9"/>
        <v>0</v>
      </c>
      <c r="X33" s="55" t="b">
        <f t="shared" si="10"/>
        <v>0</v>
      </c>
      <c r="Y33" s="55" t="str">
        <f t="shared" si="11"/>
        <v/>
      </c>
    </row>
    <row r="34" spans="1:25" x14ac:dyDescent="0.2">
      <c r="A34" s="69" t="str">
        <f t="shared" si="12"/>
        <v/>
      </c>
      <c r="G34" s="131" t="str">
        <f>IF(B34&lt;&gt;"",IF(E34&lt;&gt;"",VLOOKUP(E34,Configuration!$C$4:$F$7,4,FALSE),0),"")</f>
        <v/>
      </c>
      <c r="H34" s="131" t="str">
        <f t="shared" si="0"/>
        <v/>
      </c>
      <c r="O34" s="55" t="b">
        <f t="shared" si="1"/>
        <v>0</v>
      </c>
      <c r="P34" s="55">
        <f t="shared" si="13"/>
        <v>0</v>
      </c>
      <c r="Q34" s="55">
        <f t="shared" si="14"/>
        <v>0</v>
      </c>
      <c r="R34" s="55">
        <f t="shared" si="15"/>
        <v>0</v>
      </c>
      <c r="S34" s="55">
        <f t="shared" si="5"/>
        <v>0</v>
      </c>
      <c r="T34" s="55">
        <f t="shared" si="6"/>
        <v>0</v>
      </c>
      <c r="U34" s="55">
        <f t="shared" si="7"/>
        <v>0</v>
      </c>
      <c r="V34" s="55" t="b">
        <f t="shared" si="8"/>
        <v>0</v>
      </c>
      <c r="W34" s="55" t="b">
        <f t="shared" si="9"/>
        <v>0</v>
      </c>
      <c r="X34" s="55" t="b">
        <f t="shared" si="10"/>
        <v>0</v>
      </c>
      <c r="Y34" s="55" t="str">
        <f t="shared" si="11"/>
        <v/>
      </c>
    </row>
    <row r="35" spans="1:25" x14ac:dyDescent="0.2">
      <c r="A35" s="69" t="str">
        <f t="shared" si="12"/>
        <v/>
      </c>
      <c r="G35" s="131" t="str">
        <f>IF(B35&lt;&gt;"",IF(E35&lt;&gt;"",VLOOKUP(E35,Configuration!$C$4:$F$7,4,FALSE),0),"")</f>
        <v/>
      </c>
      <c r="H35" s="131" t="str">
        <f t="shared" si="0"/>
        <v/>
      </c>
      <c r="O35" s="55" t="b">
        <f t="shared" si="1"/>
        <v>0</v>
      </c>
      <c r="P35" s="55">
        <f t="shared" si="13"/>
        <v>0</v>
      </c>
      <c r="Q35" s="55">
        <f t="shared" si="14"/>
        <v>0</v>
      </c>
      <c r="R35" s="55">
        <f t="shared" si="15"/>
        <v>0</v>
      </c>
      <c r="S35" s="55">
        <f t="shared" si="5"/>
        <v>0</v>
      </c>
      <c r="T35" s="55">
        <f t="shared" si="6"/>
        <v>0</v>
      </c>
      <c r="U35" s="55">
        <f t="shared" si="7"/>
        <v>0</v>
      </c>
      <c r="V35" s="55" t="b">
        <f t="shared" si="8"/>
        <v>0</v>
      </c>
      <c r="W35" s="55" t="b">
        <f t="shared" si="9"/>
        <v>0</v>
      </c>
      <c r="X35" s="55" t="b">
        <f t="shared" si="10"/>
        <v>0</v>
      </c>
      <c r="Y35" s="55" t="str">
        <f t="shared" si="11"/>
        <v/>
      </c>
    </row>
    <row r="36" spans="1:25" x14ac:dyDescent="0.2">
      <c r="A36" s="69" t="str">
        <f t="shared" si="12"/>
        <v/>
      </c>
      <c r="G36" s="131" t="str">
        <f>IF(B36&lt;&gt;"",IF(E36&lt;&gt;"",VLOOKUP(E36,Configuration!$C$4:$F$7,4,FALSE),0),"")</f>
        <v/>
      </c>
      <c r="H36" s="131" t="str">
        <f t="shared" si="0"/>
        <v/>
      </c>
      <c r="O36" s="55" t="b">
        <f t="shared" si="1"/>
        <v>0</v>
      </c>
      <c r="P36" s="55">
        <f t="shared" si="13"/>
        <v>0</v>
      </c>
      <c r="Q36" s="55">
        <f t="shared" si="14"/>
        <v>0</v>
      </c>
      <c r="R36" s="55">
        <f t="shared" si="15"/>
        <v>0</v>
      </c>
      <c r="S36" s="55">
        <f t="shared" si="5"/>
        <v>0</v>
      </c>
      <c r="T36" s="55">
        <f t="shared" si="6"/>
        <v>0</v>
      </c>
      <c r="U36" s="55">
        <f t="shared" si="7"/>
        <v>0</v>
      </c>
      <c r="V36" s="55" t="b">
        <f t="shared" si="8"/>
        <v>0</v>
      </c>
      <c r="W36" s="55" t="b">
        <f t="shared" si="9"/>
        <v>0</v>
      </c>
      <c r="X36" s="55" t="b">
        <f t="shared" si="10"/>
        <v>0</v>
      </c>
      <c r="Y36" s="55" t="str">
        <f t="shared" si="11"/>
        <v/>
      </c>
    </row>
    <row r="37" spans="1:25" x14ac:dyDescent="0.2">
      <c r="A37" s="69" t="str">
        <f t="shared" si="12"/>
        <v/>
      </c>
      <c r="G37" s="131" t="str">
        <f>IF(B37&lt;&gt;"",IF(E37&lt;&gt;"",VLOOKUP(E37,Configuration!$C$4:$F$7,4,FALSE),0),"")</f>
        <v/>
      </c>
      <c r="H37" s="131" t="str">
        <f t="shared" si="0"/>
        <v/>
      </c>
      <c r="O37" s="55" t="b">
        <f t="shared" si="1"/>
        <v>0</v>
      </c>
      <c r="P37" s="55">
        <f t="shared" si="13"/>
        <v>0</v>
      </c>
      <c r="Q37" s="55">
        <f t="shared" si="14"/>
        <v>0</v>
      </c>
      <c r="R37" s="55">
        <f t="shared" si="15"/>
        <v>0</v>
      </c>
      <c r="S37" s="55">
        <f t="shared" si="5"/>
        <v>0</v>
      </c>
      <c r="T37" s="55">
        <f t="shared" si="6"/>
        <v>0</v>
      </c>
      <c r="U37" s="55">
        <f t="shared" si="7"/>
        <v>0</v>
      </c>
      <c r="V37" s="55" t="b">
        <f t="shared" si="8"/>
        <v>0</v>
      </c>
      <c r="W37" s="55" t="b">
        <f t="shared" si="9"/>
        <v>0</v>
      </c>
      <c r="X37" s="55" t="b">
        <f t="shared" si="10"/>
        <v>0</v>
      </c>
      <c r="Y37" s="55" t="str">
        <f t="shared" si="11"/>
        <v/>
      </c>
    </row>
    <row r="38" spans="1:25" x14ac:dyDescent="0.2">
      <c r="A38" s="69" t="str">
        <f t="shared" si="12"/>
        <v/>
      </c>
      <c r="G38" s="131" t="str">
        <f>IF(B38&lt;&gt;"",IF(E38&lt;&gt;"",VLOOKUP(E38,Configuration!$C$4:$F$7,4,FALSE),0),"")</f>
        <v/>
      </c>
      <c r="H38" s="131" t="str">
        <f t="shared" si="0"/>
        <v/>
      </c>
      <c r="O38" s="55" t="b">
        <f t="shared" si="1"/>
        <v>0</v>
      </c>
      <c r="P38" s="55">
        <f t="shared" si="13"/>
        <v>0</v>
      </c>
      <c r="Q38" s="55">
        <f t="shared" si="14"/>
        <v>0</v>
      </c>
      <c r="R38" s="55">
        <f t="shared" si="15"/>
        <v>0</v>
      </c>
      <c r="S38" s="55">
        <f t="shared" si="5"/>
        <v>0</v>
      </c>
      <c r="T38" s="55">
        <f t="shared" si="6"/>
        <v>0</v>
      </c>
      <c r="U38" s="55">
        <f t="shared" si="7"/>
        <v>0</v>
      </c>
      <c r="V38" s="55" t="b">
        <f t="shared" si="8"/>
        <v>0</v>
      </c>
      <c r="W38" s="55" t="b">
        <f t="shared" si="9"/>
        <v>0</v>
      </c>
      <c r="X38" s="55" t="b">
        <f t="shared" si="10"/>
        <v>0</v>
      </c>
      <c r="Y38" s="55" t="str">
        <f t="shared" si="11"/>
        <v/>
      </c>
    </row>
    <row r="39" spans="1:25" x14ac:dyDescent="0.2">
      <c r="A39" s="69" t="str">
        <f t="shared" si="12"/>
        <v/>
      </c>
      <c r="G39" s="131" t="str">
        <f>IF(B39&lt;&gt;"",IF(E39&lt;&gt;"",VLOOKUP(E39,Configuration!$C$4:$F$7,4,FALSE),0),"")</f>
        <v/>
      </c>
      <c r="H39" s="131" t="str">
        <f t="shared" si="0"/>
        <v/>
      </c>
      <c r="O39" s="55" t="b">
        <f t="shared" si="1"/>
        <v>0</v>
      </c>
      <c r="P39" s="55">
        <f t="shared" si="13"/>
        <v>0</v>
      </c>
      <c r="Q39" s="55">
        <f t="shared" si="14"/>
        <v>0</v>
      </c>
      <c r="R39" s="55">
        <f t="shared" si="15"/>
        <v>0</v>
      </c>
      <c r="S39" s="55">
        <f t="shared" si="5"/>
        <v>0</v>
      </c>
      <c r="T39" s="55">
        <f t="shared" si="6"/>
        <v>0</v>
      </c>
      <c r="U39" s="55">
        <f t="shared" si="7"/>
        <v>0</v>
      </c>
      <c r="V39" s="55" t="b">
        <f t="shared" si="8"/>
        <v>0</v>
      </c>
      <c r="W39" s="55" t="b">
        <f t="shared" si="9"/>
        <v>0</v>
      </c>
      <c r="X39" s="55" t="b">
        <f t="shared" si="10"/>
        <v>0</v>
      </c>
      <c r="Y39" s="55" t="str">
        <f t="shared" si="11"/>
        <v/>
      </c>
    </row>
    <row r="40" spans="1:25" x14ac:dyDescent="0.2">
      <c r="A40" s="69" t="str">
        <f t="shared" si="12"/>
        <v/>
      </c>
      <c r="G40" s="131" t="str">
        <f>IF(B40&lt;&gt;"",IF(E40&lt;&gt;"",VLOOKUP(E40,Configuration!$C$4:$F$7,4,FALSE),0),"")</f>
        <v/>
      </c>
      <c r="H40" s="131" t="str">
        <f t="shared" si="0"/>
        <v/>
      </c>
      <c r="O40" s="55" t="b">
        <f t="shared" si="1"/>
        <v>0</v>
      </c>
      <c r="P40" s="55">
        <f t="shared" si="13"/>
        <v>0</v>
      </c>
      <c r="Q40" s="55">
        <f t="shared" si="14"/>
        <v>0</v>
      </c>
      <c r="R40" s="55">
        <f t="shared" si="15"/>
        <v>0</v>
      </c>
      <c r="S40" s="55">
        <f t="shared" si="5"/>
        <v>0</v>
      </c>
      <c r="T40" s="55">
        <f t="shared" si="6"/>
        <v>0</v>
      </c>
      <c r="U40" s="55">
        <f t="shared" si="7"/>
        <v>0</v>
      </c>
      <c r="V40" s="55" t="b">
        <f t="shared" si="8"/>
        <v>0</v>
      </c>
      <c r="W40" s="55" t="b">
        <f t="shared" si="9"/>
        <v>0</v>
      </c>
      <c r="X40" s="55" t="b">
        <f t="shared" si="10"/>
        <v>0</v>
      </c>
      <c r="Y40" s="55" t="str">
        <f t="shared" si="11"/>
        <v/>
      </c>
    </row>
    <row r="41" spans="1:25" x14ac:dyDescent="0.2">
      <c r="A41" s="69" t="str">
        <f t="shared" si="12"/>
        <v/>
      </c>
      <c r="G41" s="131" t="str">
        <f>IF(B41&lt;&gt;"",IF(E41&lt;&gt;"",VLOOKUP(E41,Configuration!$C$4:$F$7,4,FALSE),0),"")</f>
        <v/>
      </c>
      <c r="H41" s="131" t="str">
        <f t="shared" si="0"/>
        <v/>
      </c>
      <c r="O41" s="55" t="b">
        <f t="shared" si="1"/>
        <v>0</v>
      </c>
      <c r="P41" s="55">
        <f t="shared" si="13"/>
        <v>0</v>
      </c>
      <c r="Q41" s="55">
        <f t="shared" si="14"/>
        <v>0</v>
      </c>
      <c r="R41" s="55">
        <f t="shared" si="15"/>
        <v>0</v>
      </c>
      <c r="S41" s="55">
        <f t="shared" si="5"/>
        <v>0</v>
      </c>
      <c r="T41" s="55">
        <f t="shared" si="6"/>
        <v>0</v>
      </c>
      <c r="U41" s="55">
        <f t="shared" si="7"/>
        <v>0</v>
      </c>
      <c r="V41" s="55" t="b">
        <f t="shared" si="8"/>
        <v>0</v>
      </c>
      <c r="W41" s="55" t="b">
        <f t="shared" si="9"/>
        <v>0</v>
      </c>
      <c r="X41" s="55" t="b">
        <f t="shared" si="10"/>
        <v>0</v>
      </c>
      <c r="Y41" s="55" t="str">
        <f t="shared" si="11"/>
        <v/>
      </c>
    </row>
    <row r="42" spans="1:25" x14ac:dyDescent="0.2">
      <c r="A42" s="69" t="str">
        <f t="shared" si="12"/>
        <v/>
      </c>
      <c r="G42" s="131" t="str">
        <f>IF(B42&lt;&gt;"",IF(E42&lt;&gt;"",VLOOKUP(E42,Configuration!$C$4:$F$7,4,FALSE),0),"")</f>
        <v/>
      </c>
      <c r="H42" s="131" t="str">
        <f t="shared" si="0"/>
        <v/>
      </c>
      <c r="O42" s="55" t="b">
        <f t="shared" si="1"/>
        <v>0</v>
      </c>
      <c r="P42" s="55">
        <f t="shared" si="13"/>
        <v>0</v>
      </c>
      <c r="Q42" s="55">
        <f t="shared" si="14"/>
        <v>0</v>
      </c>
      <c r="R42" s="55">
        <f t="shared" si="15"/>
        <v>0</v>
      </c>
      <c r="S42" s="55">
        <f t="shared" si="5"/>
        <v>0</v>
      </c>
      <c r="T42" s="55">
        <f t="shared" si="6"/>
        <v>0</v>
      </c>
      <c r="U42" s="55">
        <f t="shared" si="7"/>
        <v>0</v>
      </c>
      <c r="V42" s="55" t="b">
        <f t="shared" si="8"/>
        <v>0</v>
      </c>
      <c r="W42" s="55" t="b">
        <f t="shared" si="9"/>
        <v>0</v>
      </c>
      <c r="X42" s="55" t="b">
        <f t="shared" si="10"/>
        <v>0</v>
      </c>
      <c r="Y42" s="55" t="str">
        <f t="shared" si="11"/>
        <v/>
      </c>
    </row>
    <row r="43" spans="1:25" x14ac:dyDescent="0.2">
      <c r="A43" s="69" t="str">
        <f t="shared" si="12"/>
        <v/>
      </c>
      <c r="G43" s="131" t="str">
        <f>IF(B43&lt;&gt;"",IF(E43&lt;&gt;"",VLOOKUP(E43,Configuration!$C$4:$F$7,4,FALSE),0),"")</f>
        <v/>
      </c>
      <c r="H43" s="131" t="str">
        <f t="shared" si="0"/>
        <v/>
      </c>
      <c r="O43" s="55" t="b">
        <f t="shared" si="1"/>
        <v>0</v>
      </c>
      <c r="P43" s="55">
        <f t="shared" si="13"/>
        <v>0</v>
      </c>
      <c r="Q43" s="55">
        <f t="shared" si="14"/>
        <v>0</v>
      </c>
      <c r="R43" s="55">
        <f t="shared" si="15"/>
        <v>0</v>
      </c>
      <c r="S43" s="55">
        <f t="shared" si="5"/>
        <v>0</v>
      </c>
      <c r="T43" s="55">
        <f t="shared" si="6"/>
        <v>0</v>
      </c>
      <c r="U43" s="55">
        <f t="shared" si="7"/>
        <v>0</v>
      </c>
      <c r="V43" s="55" t="b">
        <f t="shared" si="8"/>
        <v>0</v>
      </c>
      <c r="W43" s="55" t="b">
        <f t="shared" si="9"/>
        <v>0</v>
      </c>
      <c r="X43" s="55" t="b">
        <f t="shared" si="10"/>
        <v>0</v>
      </c>
      <c r="Y43" s="55" t="str">
        <f t="shared" si="11"/>
        <v/>
      </c>
    </row>
    <row r="44" spans="1:25" x14ac:dyDescent="0.2">
      <c r="A44" s="69" t="str">
        <f t="shared" si="12"/>
        <v/>
      </c>
      <c r="G44" s="131" t="str">
        <f>IF(B44&lt;&gt;"",IF(E44&lt;&gt;"",VLOOKUP(E44,Configuration!$C$4:$F$7,4,FALSE),0),"")</f>
        <v/>
      </c>
      <c r="H44" s="131" t="str">
        <f t="shared" si="0"/>
        <v/>
      </c>
      <c r="O44" s="55" t="b">
        <f t="shared" si="1"/>
        <v>0</v>
      </c>
      <c r="P44" s="55">
        <f t="shared" si="13"/>
        <v>0</v>
      </c>
      <c r="Q44" s="55">
        <f t="shared" si="14"/>
        <v>0</v>
      </c>
      <c r="R44" s="55">
        <f t="shared" si="15"/>
        <v>0</v>
      </c>
      <c r="S44" s="55">
        <f t="shared" si="5"/>
        <v>0</v>
      </c>
      <c r="T44" s="55">
        <f t="shared" si="6"/>
        <v>0</v>
      </c>
      <c r="U44" s="55">
        <f t="shared" si="7"/>
        <v>0</v>
      </c>
      <c r="V44" s="55" t="b">
        <f t="shared" si="8"/>
        <v>0</v>
      </c>
      <c r="W44" s="55" t="b">
        <f t="shared" si="9"/>
        <v>0</v>
      </c>
      <c r="X44" s="55" t="b">
        <f t="shared" si="10"/>
        <v>0</v>
      </c>
      <c r="Y44" s="55" t="str">
        <f t="shared" si="11"/>
        <v/>
      </c>
    </row>
    <row r="45" spans="1:25" x14ac:dyDescent="0.2">
      <c r="A45" s="69" t="str">
        <f t="shared" si="12"/>
        <v/>
      </c>
      <c r="G45" s="131" t="str">
        <f>IF(B45&lt;&gt;"",IF(E45&lt;&gt;"",VLOOKUP(E45,Configuration!$C$4:$F$7,4,FALSE),0),"")</f>
        <v/>
      </c>
      <c r="H45" s="131" t="str">
        <f t="shared" si="0"/>
        <v/>
      </c>
      <c r="O45" s="55" t="b">
        <f t="shared" si="1"/>
        <v>0</v>
      </c>
      <c r="P45" s="55">
        <f t="shared" si="13"/>
        <v>0</v>
      </c>
      <c r="Q45" s="55">
        <f t="shared" si="14"/>
        <v>0</v>
      </c>
      <c r="R45" s="55">
        <f t="shared" si="15"/>
        <v>0</v>
      </c>
      <c r="S45" s="55">
        <f t="shared" si="5"/>
        <v>0</v>
      </c>
      <c r="T45" s="55">
        <f t="shared" si="6"/>
        <v>0</v>
      </c>
      <c r="U45" s="55">
        <f t="shared" si="7"/>
        <v>0</v>
      </c>
      <c r="V45" s="55" t="b">
        <f t="shared" si="8"/>
        <v>0</v>
      </c>
      <c r="W45" s="55" t="b">
        <f t="shared" si="9"/>
        <v>0</v>
      </c>
      <c r="X45" s="55" t="b">
        <f t="shared" si="10"/>
        <v>0</v>
      </c>
      <c r="Y45" s="55" t="str">
        <f t="shared" si="11"/>
        <v/>
      </c>
    </row>
    <row r="46" spans="1:25" x14ac:dyDescent="0.2">
      <c r="A46" s="69" t="str">
        <f t="shared" si="12"/>
        <v/>
      </c>
      <c r="G46" s="131" t="str">
        <f>IF(B46&lt;&gt;"",IF(E46&lt;&gt;"",VLOOKUP(E46,Configuration!$C$4:$F$7,4,FALSE),0),"")</f>
        <v/>
      </c>
      <c r="H46" s="131" t="str">
        <f t="shared" si="0"/>
        <v/>
      </c>
      <c r="O46" s="55" t="b">
        <f t="shared" si="1"/>
        <v>0</v>
      </c>
      <c r="P46" s="55">
        <f t="shared" si="13"/>
        <v>0</v>
      </c>
      <c r="Q46" s="55">
        <f t="shared" si="14"/>
        <v>0</v>
      </c>
      <c r="R46" s="55">
        <f t="shared" si="15"/>
        <v>0</v>
      </c>
      <c r="S46" s="55">
        <f t="shared" si="5"/>
        <v>0</v>
      </c>
      <c r="T46" s="55">
        <f t="shared" si="6"/>
        <v>0</v>
      </c>
      <c r="U46" s="55">
        <f t="shared" si="7"/>
        <v>0</v>
      </c>
      <c r="V46" s="55" t="b">
        <f t="shared" si="8"/>
        <v>0</v>
      </c>
      <c r="W46" s="55" t="b">
        <f t="shared" si="9"/>
        <v>0</v>
      </c>
      <c r="X46" s="55" t="b">
        <f t="shared" si="10"/>
        <v>0</v>
      </c>
      <c r="Y46" s="55" t="str">
        <f t="shared" si="11"/>
        <v/>
      </c>
    </row>
    <row r="47" spans="1:25" x14ac:dyDescent="0.2">
      <c r="A47" s="69" t="str">
        <f t="shared" si="12"/>
        <v/>
      </c>
      <c r="G47" s="131" t="str">
        <f>IF(B47&lt;&gt;"",IF(E47&lt;&gt;"",VLOOKUP(E47,Configuration!$C$4:$F$7,4,FALSE),0),"")</f>
        <v/>
      </c>
      <c r="H47" s="131" t="str">
        <f t="shared" si="0"/>
        <v/>
      </c>
      <c r="O47" s="55" t="b">
        <f t="shared" si="1"/>
        <v>0</v>
      </c>
      <c r="P47" s="55">
        <f t="shared" si="13"/>
        <v>0</v>
      </c>
      <c r="Q47" s="55">
        <f t="shared" si="14"/>
        <v>0</v>
      </c>
      <c r="R47" s="55">
        <f t="shared" si="15"/>
        <v>0</v>
      </c>
      <c r="S47" s="55">
        <f t="shared" si="5"/>
        <v>0</v>
      </c>
      <c r="T47" s="55">
        <f t="shared" si="6"/>
        <v>0</v>
      </c>
      <c r="U47" s="55">
        <f t="shared" si="7"/>
        <v>0</v>
      </c>
      <c r="V47" s="55" t="b">
        <f t="shared" si="8"/>
        <v>0</v>
      </c>
      <c r="W47" s="55" t="b">
        <f t="shared" si="9"/>
        <v>0</v>
      </c>
      <c r="X47" s="55" t="b">
        <f t="shared" si="10"/>
        <v>0</v>
      </c>
      <c r="Y47" s="55" t="str">
        <f t="shared" si="11"/>
        <v/>
      </c>
    </row>
    <row r="48" spans="1:25" x14ac:dyDescent="0.2">
      <c r="A48" s="69" t="str">
        <f t="shared" si="12"/>
        <v/>
      </c>
      <c r="G48" s="131" t="str">
        <f>IF(B48&lt;&gt;"",IF(E48&lt;&gt;"",VLOOKUP(E48,Configuration!$C$4:$F$7,4,FALSE),0),"")</f>
        <v/>
      </c>
      <c r="H48" s="131" t="str">
        <f t="shared" si="0"/>
        <v/>
      </c>
      <c r="O48" s="55" t="b">
        <f t="shared" si="1"/>
        <v>0</v>
      </c>
      <c r="P48" s="55">
        <f t="shared" si="13"/>
        <v>0</v>
      </c>
      <c r="Q48" s="55">
        <f t="shared" si="14"/>
        <v>0</v>
      </c>
      <c r="R48" s="55">
        <f t="shared" si="15"/>
        <v>0</v>
      </c>
      <c r="S48" s="55">
        <f t="shared" si="5"/>
        <v>0</v>
      </c>
      <c r="T48" s="55">
        <f t="shared" si="6"/>
        <v>0</v>
      </c>
      <c r="U48" s="55">
        <f t="shared" si="7"/>
        <v>0</v>
      </c>
      <c r="V48" s="55" t="b">
        <f t="shared" si="8"/>
        <v>0</v>
      </c>
      <c r="W48" s="55" t="b">
        <f t="shared" si="9"/>
        <v>0</v>
      </c>
      <c r="X48" s="55" t="b">
        <f t="shared" si="10"/>
        <v>0</v>
      </c>
      <c r="Y48" s="55" t="str">
        <f t="shared" si="11"/>
        <v/>
      </c>
    </row>
    <row r="49" spans="1:25" x14ac:dyDescent="0.2">
      <c r="A49" s="69" t="str">
        <f t="shared" si="12"/>
        <v/>
      </c>
      <c r="G49" s="131" t="str">
        <f>IF(B49&lt;&gt;"",IF(E49&lt;&gt;"",VLOOKUP(E49,Configuration!$C$4:$F$7,4,FALSE),0),"")</f>
        <v/>
      </c>
      <c r="H49" s="131" t="str">
        <f t="shared" si="0"/>
        <v/>
      </c>
      <c r="O49" s="55" t="b">
        <f t="shared" si="1"/>
        <v>0</v>
      </c>
      <c r="P49" s="55">
        <f t="shared" si="13"/>
        <v>0</v>
      </c>
      <c r="Q49" s="55">
        <f t="shared" si="14"/>
        <v>0</v>
      </c>
      <c r="R49" s="55">
        <f t="shared" si="15"/>
        <v>0</v>
      </c>
      <c r="S49" s="55">
        <f t="shared" si="5"/>
        <v>0</v>
      </c>
      <c r="T49" s="55">
        <f t="shared" si="6"/>
        <v>0</v>
      </c>
      <c r="U49" s="55">
        <f t="shared" si="7"/>
        <v>0</v>
      </c>
      <c r="V49" s="55" t="b">
        <f t="shared" si="8"/>
        <v>0</v>
      </c>
      <c r="W49" s="55" t="b">
        <f t="shared" si="9"/>
        <v>0</v>
      </c>
      <c r="X49" s="55" t="b">
        <f t="shared" si="10"/>
        <v>0</v>
      </c>
      <c r="Y49" s="55" t="str">
        <f t="shared" si="11"/>
        <v/>
      </c>
    </row>
    <row r="50" spans="1:25" x14ac:dyDescent="0.2">
      <c r="A50" s="69" t="str">
        <f t="shared" si="12"/>
        <v/>
      </c>
      <c r="G50" s="131" t="str">
        <f>IF(B50&lt;&gt;"",IF(E50&lt;&gt;"",VLOOKUP(E50,Configuration!$C$4:$F$7,4,FALSE),0),"")</f>
        <v/>
      </c>
      <c r="H50" s="131" t="str">
        <f t="shared" si="0"/>
        <v/>
      </c>
      <c r="O50" s="55" t="b">
        <f t="shared" si="1"/>
        <v>0</v>
      </c>
      <c r="P50" s="55">
        <f t="shared" si="13"/>
        <v>0</v>
      </c>
      <c r="Q50" s="55">
        <f t="shared" si="14"/>
        <v>0</v>
      </c>
      <c r="R50" s="55">
        <f t="shared" si="15"/>
        <v>0</v>
      </c>
      <c r="S50" s="55">
        <f t="shared" si="5"/>
        <v>0</v>
      </c>
      <c r="T50" s="55">
        <f t="shared" si="6"/>
        <v>0</v>
      </c>
      <c r="U50" s="55">
        <f t="shared" si="7"/>
        <v>0</v>
      </c>
      <c r="V50" s="55" t="b">
        <f t="shared" si="8"/>
        <v>0</v>
      </c>
      <c r="W50" s="55" t="b">
        <f t="shared" si="9"/>
        <v>0</v>
      </c>
      <c r="X50" s="55" t="b">
        <f t="shared" si="10"/>
        <v>0</v>
      </c>
      <c r="Y50" s="55" t="str">
        <f t="shared" si="11"/>
        <v/>
      </c>
    </row>
    <row r="51" spans="1:25" x14ac:dyDescent="0.2">
      <c r="A51" s="69" t="str">
        <f t="shared" si="12"/>
        <v/>
      </c>
      <c r="G51" s="131" t="str">
        <f>IF(B51&lt;&gt;"",IF(E51&lt;&gt;"",VLOOKUP(E51,Configuration!$C$4:$F$7,4,FALSE),0),"")</f>
        <v/>
      </c>
      <c r="H51" s="131" t="str">
        <f t="shared" si="0"/>
        <v/>
      </c>
      <c r="O51" s="55" t="b">
        <f t="shared" si="1"/>
        <v>0</v>
      </c>
      <c r="P51" s="55">
        <f t="shared" si="13"/>
        <v>0</v>
      </c>
      <c r="Q51" s="55">
        <f t="shared" si="14"/>
        <v>0</v>
      </c>
      <c r="R51" s="55">
        <f t="shared" si="15"/>
        <v>0</v>
      </c>
      <c r="S51" s="55">
        <f t="shared" si="5"/>
        <v>0</v>
      </c>
      <c r="T51" s="55">
        <f t="shared" si="6"/>
        <v>0</v>
      </c>
      <c r="U51" s="55">
        <f t="shared" si="7"/>
        <v>0</v>
      </c>
      <c r="V51" s="55" t="b">
        <f t="shared" si="8"/>
        <v>0</v>
      </c>
      <c r="W51" s="55" t="b">
        <f t="shared" si="9"/>
        <v>0</v>
      </c>
      <c r="X51" s="55" t="b">
        <f t="shared" si="10"/>
        <v>0</v>
      </c>
      <c r="Y51" s="55" t="str">
        <f t="shared" si="11"/>
        <v/>
      </c>
    </row>
    <row r="52" spans="1:25" x14ac:dyDescent="0.2">
      <c r="A52" s="69" t="str">
        <f t="shared" si="12"/>
        <v/>
      </c>
      <c r="G52" s="131" t="str">
        <f>IF(B52&lt;&gt;"",IF(E52&lt;&gt;"",VLOOKUP(E52,Configuration!$C$4:$F$7,4,FALSE),0),"")</f>
        <v/>
      </c>
      <c r="H52" s="131" t="str">
        <f t="shared" si="0"/>
        <v/>
      </c>
      <c r="O52" s="55" t="b">
        <f t="shared" si="1"/>
        <v>0</v>
      </c>
      <c r="P52" s="55">
        <f t="shared" si="13"/>
        <v>0</v>
      </c>
      <c r="Q52" s="55">
        <f t="shared" si="14"/>
        <v>0</v>
      </c>
      <c r="R52" s="55">
        <f t="shared" si="15"/>
        <v>0</v>
      </c>
      <c r="S52" s="55">
        <f t="shared" si="5"/>
        <v>0</v>
      </c>
      <c r="T52" s="55">
        <f t="shared" si="6"/>
        <v>0</v>
      </c>
      <c r="U52" s="55">
        <f t="shared" si="7"/>
        <v>0</v>
      </c>
      <c r="V52" s="55" t="b">
        <f t="shared" si="8"/>
        <v>0</v>
      </c>
      <c r="W52" s="55" t="b">
        <f t="shared" si="9"/>
        <v>0</v>
      </c>
      <c r="X52" s="55" t="b">
        <f t="shared" si="10"/>
        <v>0</v>
      </c>
      <c r="Y52" s="55" t="str">
        <f t="shared" si="11"/>
        <v/>
      </c>
    </row>
    <row r="53" spans="1:25" x14ac:dyDescent="0.2">
      <c r="A53" s="69" t="str">
        <f t="shared" si="12"/>
        <v/>
      </c>
      <c r="G53" s="131" t="str">
        <f>IF(B53&lt;&gt;"",IF(E53&lt;&gt;"",VLOOKUP(E53,Configuration!$C$4:$F$7,4,FALSE),0),"")</f>
        <v/>
      </c>
      <c r="H53" s="131" t="str">
        <f t="shared" si="0"/>
        <v/>
      </c>
      <c r="O53" s="55" t="b">
        <f t="shared" si="1"/>
        <v>0</v>
      </c>
      <c r="P53" s="55">
        <f t="shared" si="13"/>
        <v>0</v>
      </c>
      <c r="Q53" s="55">
        <f t="shared" si="14"/>
        <v>0</v>
      </c>
      <c r="R53" s="55">
        <f t="shared" si="15"/>
        <v>0</v>
      </c>
      <c r="S53" s="55">
        <f t="shared" si="5"/>
        <v>0</v>
      </c>
      <c r="T53" s="55">
        <f t="shared" si="6"/>
        <v>0</v>
      </c>
      <c r="U53" s="55">
        <f t="shared" si="7"/>
        <v>0</v>
      </c>
      <c r="V53" s="55" t="b">
        <f t="shared" si="8"/>
        <v>0</v>
      </c>
      <c r="W53" s="55" t="b">
        <f t="shared" si="9"/>
        <v>0</v>
      </c>
      <c r="X53" s="55" t="b">
        <f t="shared" si="10"/>
        <v>0</v>
      </c>
      <c r="Y53" s="55" t="str">
        <f t="shared" si="11"/>
        <v/>
      </c>
    </row>
    <row r="54" spans="1:25" x14ac:dyDescent="0.2">
      <c r="A54" s="69" t="str">
        <f t="shared" si="12"/>
        <v/>
      </c>
      <c r="G54" s="131" t="str">
        <f>IF(B54&lt;&gt;"",IF(E54&lt;&gt;"",VLOOKUP(E54,Configuration!$C$4:$F$7,4,FALSE),0),"")</f>
        <v/>
      </c>
      <c r="H54" s="131" t="str">
        <f t="shared" si="0"/>
        <v/>
      </c>
      <c r="O54" s="55" t="b">
        <f t="shared" si="1"/>
        <v>0</v>
      </c>
      <c r="P54" s="55">
        <f t="shared" si="13"/>
        <v>0</v>
      </c>
      <c r="Q54" s="55">
        <f t="shared" si="14"/>
        <v>0</v>
      </c>
      <c r="R54" s="55">
        <f t="shared" si="15"/>
        <v>0</v>
      </c>
      <c r="S54" s="55">
        <f t="shared" si="5"/>
        <v>0</v>
      </c>
      <c r="T54" s="55">
        <f t="shared" si="6"/>
        <v>0</v>
      </c>
      <c r="U54" s="55">
        <f t="shared" si="7"/>
        <v>0</v>
      </c>
      <c r="V54" s="55" t="b">
        <f t="shared" si="8"/>
        <v>0</v>
      </c>
      <c r="W54" s="55" t="b">
        <f t="shared" si="9"/>
        <v>0</v>
      </c>
      <c r="X54" s="55" t="b">
        <f t="shared" si="10"/>
        <v>0</v>
      </c>
      <c r="Y54" s="55" t="str">
        <f t="shared" si="11"/>
        <v/>
      </c>
    </row>
    <row r="55" spans="1:25" x14ac:dyDescent="0.2">
      <c r="A55" s="69" t="str">
        <f t="shared" si="12"/>
        <v/>
      </c>
      <c r="G55" s="131" t="str">
        <f>IF(B55&lt;&gt;"",IF(E55&lt;&gt;"",VLOOKUP(E55,Configuration!$C$4:$F$7,4,FALSE),0),"")</f>
        <v/>
      </c>
      <c r="H55" s="131" t="str">
        <f t="shared" si="0"/>
        <v/>
      </c>
      <c r="O55" s="55" t="b">
        <f t="shared" si="1"/>
        <v>0</v>
      </c>
      <c r="P55" s="55">
        <f t="shared" si="13"/>
        <v>0</v>
      </c>
      <c r="Q55" s="55">
        <f t="shared" si="14"/>
        <v>0</v>
      </c>
      <c r="R55" s="55">
        <f t="shared" si="15"/>
        <v>0</v>
      </c>
      <c r="S55" s="55">
        <f t="shared" si="5"/>
        <v>0</v>
      </c>
      <c r="T55" s="55">
        <f t="shared" si="6"/>
        <v>0</v>
      </c>
      <c r="U55" s="55">
        <f t="shared" si="7"/>
        <v>0</v>
      </c>
      <c r="V55" s="55" t="b">
        <f t="shared" si="8"/>
        <v>0</v>
      </c>
      <c r="W55" s="55" t="b">
        <f t="shared" si="9"/>
        <v>0</v>
      </c>
      <c r="X55" s="55" t="b">
        <f t="shared" si="10"/>
        <v>0</v>
      </c>
      <c r="Y55" s="55" t="str">
        <f t="shared" si="11"/>
        <v/>
      </c>
    </row>
    <row r="56" spans="1:25" x14ac:dyDescent="0.2">
      <c r="A56" s="69" t="str">
        <f t="shared" si="12"/>
        <v/>
      </c>
      <c r="G56" s="131" t="str">
        <f>IF(B56&lt;&gt;"",IF(E56&lt;&gt;"",VLOOKUP(E56,Configuration!$C$4:$F$7,4,FALSE),0),"")</f>
        <v/>
      </c>
      <c r="H56" s="131" t="str">
        <f t="shared" si="0"/>
        <v/>
      </c>
      <c r="O56" s="55" t="b">
        <f t="shared" si="1"/>
        <v>0</v>
      </c>
      <c r="P56" s="55">
        <f t="shared" si="13"/>
        <v>0</v>
      </c>
      <c r="Q56" s="55">
        <f t="shared" si="14"/>
        <v>0</v>
      </c>
      <c r="R56" s="55">
        <f t="shared" si="15"/>
        <v>0</v>
      </c>
      <c r="S56" s="55">
        <f t="shared" si="5"/>
        <v>0</v>
      </c>
      <c r="T56" s="55">
        <f t="shared" si="6"/>
        <v>0</v>
      </c>
      <c r="U56" s="55">
        <f t="shared" si="7"/>
        <v>0</v>
      </c>
      <c r="V56" s="55" t="b">
        <f t="shared" si="8"/>
        <v>0</v>
      </c>
      <c r="W56" s="55" t="b">
        <f t="shared" si="9"/>
        <v>0</v>
      </c>
      <c r="X56" s="55" t="b">
        <f t="shared" si="10"/>
        <v>0</v>
      </c>
      <c r="Y56" s="55" t="str">
        <f t="shared" si="11"/>
        <v/>
      </c>
    </row>
    <row r="57" spans="1:25" x14ac:dyDescent="0.2">
      <c r="A57" s="69" t="str">
        <f t="shared" si="12"/>
        <v/>
      </c>
      <c r="G57" s="131" t="str">
        <f>IF(B57&lt;&gt;"",IF(E57&lt;&gt;"",VLOOKUP(E57,Configuration!$C$4:$F$7,4,FALSE),0),"")</f>
        <v/>
      </c>
      <c r="H57" s="131" t="str">
        <f t="shared" si="0"/>
        <v/>
      </c>
      <c r="O57" s="55" t="b">
        <f t="shared" si="1"/>
        <v>0</v>
      </c>
      <c r="P57" s="55">
        <f t="shared" si="13"/>
        <v>0</v>
      </c>
      <c r="Q57" s="55">
        <f t="shared" si="14"/>
        <v>0</v>
      </c>
      <c r="R57" s="55">
        <f t="shared" si="15"/>
        <v>0</v>
      </c>
      <c r="S57" s="55">
        <f t="shared" si="5"/>
        <v>0</v>
      </c>
      <c r="T57" s="55">
        <f t="shared" si="6"/>
        <v>0</v>
      </c>
      <c r="U57" s="55">
        <f t="shared" si="7"/>
        <v>0</v>
      </c>
      <c r="V57" s="55" t="b">
        <f t="shared" si="8"/>
        <v>0</v>
      </c>
      <c r="W57" s="55" t="b">
        <f t="shared" si="9"/>
        <v>0</v>
      </c>
      <c r="X57" s="55" t="b">
        <f t="shared" si="10"/>
        <v>0</v>
      </c>
      <c r="Y57" s="55" t="str">
        <f t="shared" si="11"/>
        <v/>
      </c>
    </row>
    <row r="58" spans="1:25" x14ac:dyDescent="0.2">
      <c r="A58" s="69" t="str">
        <f t="shared" si="12"/>
        <v/>
      </c>
      <c r="G58" s="131" t="str">
        <f>IF(B58&lt;&gt;"",IF(E58&lt;&gt;"",VLOOKUP(E58,Configuration!$C$4:$F$7,4,FALSE),0),"")</f>
        <v/>
      </c>
      <c r="H58" s="131" t="str">
        <f t="shared" si="0"/>
        <v/>
      </c>
      <c r="O58" s="55" t="b">
        <f t="shared" si="1"/>
        <v>0</v>
      </c>
      <c r="P58" s="55">
        <f t="shared" si="13"/>
        <v>0</v>
      </c>
      <c r="Q58" s="55">
        <f t="shared" si="14"/>
        <v>0</v>
      </c>
      <c r="R58" s="55">
        <f t="shared" si="15"/>
        <v>0</v>
      </c>
      <c r="S58" s="55">
        <f t="shared" si="5"/>
        <v>0</v>
      </c>
      <c r="T58" s="55">
        <f t="shared" si="6"/>
        <v>0</v>
      </c>
      <c r="U58" s="55">
        <f t="shared" si="7"/>
        <v>0</v>
      </c>
      <c r="V58" s="55" t="b">
        <f t="shared" si="8"/>
        <v>0</v>
      </c>
      <c r="W58" s="55" t="b">
        <f t="shared" si="9"/>
        <v>0</v>
      </c>
      <c r="X58" s="55" t="b">
        <f t="shared" si="10"/>
        <v>0</v>
      </c>
      <c r="Y58" s="55" t="str">
        <f t="shared" si="11"/>
        <v/>
      </c>
    </row>
    <row r="59" spans="1:25" x14ac:dyDescent="0.2">
      <c r="A59" s="69" t="str">
        <f t="shared" si="12"/>
        <v/>
      </c>
      <c r="G59" s="131" t="str">
        <f>IF(B59&lt;&gt;"",IF(E59&lt;&gt;"",VLOOKUP(E59,Configuration!$C$4:$F$7,4,FALSE),0),"")</f>
        <v/>
      </c>
      <c r="H59" s="131" t="str">
        <f t="shared" si="0"/>
        <v/>
      </c>
      <c r="O59" s="55" t="b">
        <f t="shared" si="1"/>
        <v>0</v>
      </c>
      <c r="P59" s="55">
        <f t="shared" ref="P59" si="16">IF(LOWER(I59)=LOWER(_tolaunch),H59,0)</f>
        <v>0</v>
      </c>
      <c r="Q59" s="55">
        <f t="shared" ref="Q59" si="17">IF(LOWER(I59)=LOWER(_posibletolaunch),H59,0)</f>
        <v>0</v>
      </c>
      <c r="R59" s="55">
        <f t="shared" ref="R59" si="18">IF(LOWER(I59)=LOWER(_later),H59,0)</f>
        <v>0</v>
      </c>
      <c r="S59" s="55">
        <f t="shared" si="5"/>
        <v>0</v>
      </c>
      <c r="T59" s="55">
        <f t="shared" si="6"/>
        <v>0</v>
      </c>
      <c r="U59" s="55">
        <f t="shared" si="7"/>
        <v>0</v>
      </c>
      <c r="V59" s="55" t="b">
        <f t="shared" si="8"/>
        <v>0</v>
      </c>
      <c r="W59" s="55" t="b">
        <f t="shared" si="9"/>
        <v>0</v>
      </c>
      <c r="X59" s="55" t="b">
        <f t="shared" si="10"/>
        <v>0</v>
      </c>
      <c r="Y59" s="55" t="str">
        <f t="shared" si="11"/>
        <v/>
      </c>
    </row>
    <row r="60" spans="1:25" x14ac:dyDescent="0.2">
      <c r="A60" s="69" t="str">
        <f t="shared" si="12"/>
        <v/>
      </c>
      <c r="G60" s="131" t="str">
        <f>IF(B60&lt;&gt;"",IF(E60&lt;&gt;"",VLOOKUP(E60,Configuration!$C$4:$F$7,4,FALSE),0),"")</f>
        <v/>
      </c>
      <c r="H60" s="131" t="str">
        <f t="shared" si="0"/>
        <v/>
      </c>
      <c r="O60" s="55" t="b">
        <f t="shared" si="1"/>
        <v>0</v>
      </c>
      <c r="P60" s="55">
        <f t="shared" si="13"/>
        <v>0</v>
      </c>
      <c r="Q60" s="55">
        <f t="shared" si="14"/>
        <v>0</v>
      </c>
      <c r="R60" s="55">
        <f t="shared" si="15"/>
        <v>0</v>
      </c>
      <c r="S60" s="55">
        <f t="shared" si="5"/>
        <v>0</v>
      </c>
      <c r="T60" s="55">
        <f t="shared" si="6"/>
        <v>0</v>
      </c>
      <c r="U60" s="55">
        <f t="shared" si="7"/>
        <v>0</v>
      </c>
      <c r="V60" s="55" t="b">
        <f t="shared" si="8"/>
        <v>0</v>
      </c>
      <c r="W60" s="55" t="b">
        <f t="shared" si="9"/>
        <v>0</v>
      </c>
      <c r="X60" s="55" t="b">
        <f t="shared" si="10"/>
        <v>0</v>
      </c>
      <c r="Y60" s="55" t="str">
        <f t="shared" si="11"/>
        <v/>
      </c>
    </row>
    <row r="61" spans="1:25" x14ac:dyDescent="0.2">
      <c r="A61" s="69" t="str">
        <f t="shared" si="12"/>
        <v/>
      </c>
      <c r="G61" s="131" t="str">
        <f>IF(B61&lt;&gt;"",IF(E61&lt;&gt;"",VLOOKUP(E61,Configuration!$C$4:$F$7,4,FALSE),0),"")</f>
        <v/>
      </c>
      <c r="H61" s="131" t="str">
        <f t="shared" si="0"/>
        <v/>
      </c>
      <c r="O61" s="55" t="b">
        <f t="shared" si="1"/>
        <v>0</v>
      </c>
      <c r="P61" s="55">
        <f t="shared" si="13"/>
        <v>0</v>
      </c>
      <c r="Q61" s="55">
        <f t="shared" si="14"/>
        <v>0</v>
      </c>
      <c r="R61" s="55">
        <f t="shared" si="15"/>
        <v>0</v>
      </c>
      <c r="S61" s="55">
        <f t="shared" si="5"/>
        <v>0</v>
      </c>
      <c r="T61" s="55">
        <f t="shared" si="6"/>
        <v>0</v>
      </c>
      <c r="U61" s="55">
        <f t="shared" si="7"/>
        <v>0</v>
      </c>
      <c r="V61" s="55" t="b">
        <f t="shared" si="8"/>
        <v>0</v>
      </c>
      <c r="W61" s="55" t="b">
        <f t="shared" si="9"/>
        <v>0</v>
      </c>
      <c r="X61" s="55" t="b">
        <f t="shared" si="10"/>
        <v>0</v>
      </c>
      <c r="Y61" s="55" t="str">
        <f t="shared" si="11"/>
        <v/>
      </c>
    </row>
    <row r="62" spans="1:25" x14ac:dyDescent="0.2">
      <c r="A62" s="69" t="str">
        <f t="shared" si="12"/>
        <v/>
      </c>
      <c r="G62" s="131" t="str">
        <f>IF(B62&lt;&gt;"",IF(E62&lt;&gt;"",VLOOKUP(E62,Configuration!$C$4:$F$7,4,FALSE),0),"")</f>
        <v/>
      </c>
      <c r="H62" s="131" t="str">
        <f t="shared" si="0"/>
        <v/>
      </c>
      <c r="O62" s="55" t="b">
        <f t="shared" si="1"/>
        <v>0</v>
      </c>
      <c r="P62" s="55">
        <f t="shared" si="13"/>
        <v>0</v>
      </c>
      <c r="Q62" s="55">
        <f t="shared" si="14"/>
        <v>0</v>
      </c>
      <c r="R62" s="55">
        <f t="shared" si="15"/>
        <v>0</v>
      </c>
      <c r="S62" s="55">
        <f t="shared" si="5"/>
        <v>0</v>
      </c>
      <c r="T62" s="55">
        <f t="shared" si="6"/>
        <v>0</v>
      </c>
      <c r="U62" s="55">
        <f t="shared" si="7"/>
        <v>0</v>
      </c>
      <c r="V62" s="55" t="b">
        <f t="shared" si="8"/>
        <v>0</v>
      </c>
      <c r="W62" s="55" t="b">
        <f t="shared" si="9"/>
        <v>0</v>
      </c>
      <c r="X62" s="55" t="b">
        <f t="shared" si="10"/>
        <v>0</v>
      </c>
      <c r="Y62" s="55" t="str">
        <f t="shared" si="11"/>
        <v/>
      </c>
    </row>
    <row r="63" spans="1:25" x14ac:dyDescent="0.2">
      <c r="A63" s="69" t="str">
        <f t="shared" si="12"/>
        <v/>
      </c>
      <c r="G63" s="131" t="str">
        <f>IF(B63&lt;&gt;"",IF(E63&lt;&gt;"",VLOOKUP(E63,Configuration!$C$4:$F$7,4,FALSE),0),"")</f>
        <v/>
      </c>
      <c r="H63" s="131" t="str">
        <f t="shared" si="0"/>
        <v/>
      </c>
      <c r="O63" s="55" t="b">
        <f t="shared" si="1"/>
        <v>0</v>
      </c>
      <c r="P63" s="55">
        <f t="shared" si="13"/>
        <v>0</v>
      </c>
      <c r="Q63" s="55">
        <f t="shared" si="14"/>
        <v>0</v>
      </c>
      <c r="R63" s="55">
        <f t="shared" si="15"/>
        <v>0</v>
      </c>
      <c r="S63" s="55">
        <f t="shared" si="5"/>
        <v>0</v>
      </c>
      <c r="T63" s="55">
        <f t="shared" si="6"/>
        <v>0</v>
      </c>
      <c r="U63" s="55">
        <f t="shared" si="7"/>
        <v>0</v>
      </c>
      <c r="V63" s="55" t="b">
        <f t="shared" si="8"/>
        <v>0</v>
      </c>
      <c r="W63" s="55" t="b">
        <f t="shared" si="9"/>
        <v>0</v>
      </c>
      <c r="X63" s="55" t="b">
        <f t="shared" si="10"/>
        <v>0</v>
      </c>
      <c r="Y63" s="55" t="str">
        <f t="shared" si="11"/>
        <v/>
      </c>
    </row>
    <row r="64" spans="1:25" x14ac:dyDescent="0.2">
      <c r="A64" s="69" t="str">
        <f t="shared" si="12"/>
        <v/>
      </c>
      <c r="G64" s="131" t="str">
        <f>IF(B64&lt;&gt;"",IF(E64&lt;&gt;"",VLOOKUP(E64,Configuration!$C$4:$F$7,4,FALSE),0),"")</f>
        <v/>
      </c>
      <c r="H64" s="131" t="str">
        <f t="shared" si="0"/>
        <v/>
      </c>
      <c r="O64" s="55" t="b">
        <f t="shared" si="1"/>
        <v>0</v>
      </c>
      <c r="P64" s="55">
        <f t="shared" si="13"/>
        <v>0</v>
      </c>
      <c r="Q64" s="55">
        <f t="shared" si="14"/>
        <v>0</v>
      </c>
      <c r="R64" s="55">
        <f t="shared" si="15"/>
        <v>0</v>
      </c>
      <c r="S64" s="55">
        <f t="shared" si="5"/>
        <v>0</v>
      </c>
      <c r="T64" s="55">
        <f t="shared" si="6"/>
        <v>0</v>
      </c>
      <c r="U64" s="55">
        <f t="shared" si="7"/>
        <v>0</v>
      </c>
      <c r="V64" s="55" t="b">
        <f t="shared" si="8"/>
        <v>0</v>
      </c>
      <c r="W64" s="55" t="b">
        <f t="shared" si="9"/>
        <v>0</v>
      </c>
      <c r="X64" s="55" t="b">
        <f t="shared" si="10"/>
        <v>0</v>
      </c>
      <c r="Y64" s="55" t="str">
        <f t="shared" si="11"/>
        <v/>
      </c>
    </row>
    <row r="65" spans="1:25" x14ac:dyDescent="0.2">
      <c r="A65" s="69" t="str">
        <f t="shared" si="12"/>
        <v/>
      </c>
      <c r="G65" s="131" t="str">
        <f>IF(B65&lt;&gt;"",IF(E65&lt;&gt;"",VLOOKUP(E65,Configuration!$C$4:$F$7,4,FALSE),0),"")</f>
        <v/>
      </c>
      <c r="H65" s="131" t="str">
        <f t="shared" si="0"/>
        <v/>
      </c>
      <c r="O65" s="55" t="b">
        <f t="shared" si="1"/>
        <v>0</v>
      </c>
      <c r="P65" s="55">
        <f t="shared" si="13"/>
        <v>0</v>
      </c>
      <c r="Q65" s="55">
        <f t="shared" si="14"/>
        <v>0</v>
      </c>
      <c r="R65" s="55">
        <f t="shared" si="15"/>
        <v>0</v>
      </c>
      <c r="S65" s="55">
        <f t="shared" si="5"/>
        <v>0</v>
      </c>
      <c r="T65" s="55">
        <f t="shared" si="6"/>
        <v>0</v>
      </c>
      <c r="U65" s="55">
        <f t="shared" si="7"/>
        <v>0</v>
      </c>
      <c r="V65" s="55" t="b">
        <f t="shared" si="8"/>
        <v>0</v>
      </c>
      <c r="W65" s="55" t="b">
        <f t="shared" si="9"/>
        <v>0</v>
      </c>
      <c r="X65" s="55" t="b">
        <f t="shared" si="10"/>
        <v>0</v>
      </c>
      <c r="Y65" s="55" t="str">
        <f t="shared" si="11"/>
        <v/>
      </c>
    </row>
    <row r="66" spans="1:25" x14ac:dyDescent="0.2">
      <c r="A66" s="69" t="str">
        <f t="shared" si="12"/>
        <v/>
      </c>
      <c r="G66" s="131" t="str">
        <f>IF(B66&lt;&gt;"",IF(E66&lt;&gt;"",VLOOKUP(E66,Configuration!$C$4:$F$7,4,FALSE),0),"")</f>
        <v/>
      </c>
      <c r="H66" s="131" t="str">
        <f t="shared" si="0"/>
        <v/>
      </c>
      <c r="O66" s="55" t="b">
        <f t="shared" si="1"/>
        <v>0</v>
      </c>
      <c r="P66" s="55">
        <f t="shared" si="13"/>
        <v>0</v>
      </c>
      <c r="Q66" s="55">
        <f t="shared" si="14"/>
        <v>0</v>
      </c>
      <c r="R66" s="55">
        <f t="shared" si="15"/>
        <v>0</v>
      </c>
      <c r="S66" s="55">
        <f t="shared" si="5"/>
        <v>0</v>
      </c>
      <c r="T66" s="55">
        <f t="shared" si="6"/>
        <v>0</v>
      </c>
      <c r="U66" s="55">
        <f t="shared" si="7"/>
        <v>0</v>
      </c>
      <c r="V66" s="55" t="b">
        <f t="shared" si="8"/>
        <v>0</v>
      </c>
      <c r="W66" s="55" t="b">
        <f t="shared" si="9"/>
        <v>0</v>
      </c>
      <c r="X66" s="55" t="b">
        <f t="shared" si="10"/>
        <v>0</v>
      </c>
      <c r="Y66" s="55" t="str">
        <f t="shared" si="11"/>
        <v/>
      </c>
    </row>
    <row r="67" spans="1:25" x14ac:dyDescent="0.2">
      <c r="A67" s="69" t="str">
        <f t="shared" si="12"/>
        <v/>
      </c>
      <c r="G67" s="131" t="str">
        <f>IF(B67&lt;&gt;"",IF(E67&lt;&gt;"",VLOOKUP(E67,Configuration!$C$4:$F$7,4,FALSE),0),"")</f>
        <v/>
      </c>
      <c r="H67" s="131" t="str">
        <f t="shared" si="0"/>
        <v/>
      </c>
      <c r="O67" s="55" t="b">
        <f t="shared" si="1"/>
        <v>0</v>
      </c>
      <c r="P67" s="55">
        <f t="shared" si="13"/>
        <v>0</v>
      </c>
      <c r="Q67" s="55">
        <f t="shared" si="14"/>
        <v>0</v>
      </c>
      <c r="R67" s="55">
        <f t="shared" si="15"/>
        <v>0</v>
      </c>
      <c r="S67" s="55">
        <f t="shared" si="5"/>
        <v>0</v>
      </c>
      <c r="T67" s="55">
        <f t="shared" si="6"/>
        <v>0</v>
      </c>
      <c r="U67" s="55">
        <f t="shared" si="7"/>
        <v>0</v>
      </c>
      <c r="V67" s="55" t="b">
        <f t="shared" si="8"/>
        <v>0</v>
      </c>
      <c r="W67" s="55" t="b">
        <f t="shared" si="9"/>
        <v>0</v>
      </c>
      <c r="X67" s="55" t="b">
        <f t="shared" si="10"/>
        <v>0</v>
      </c>
      <c r="Y67" s="55" t="str">
        <f t="shared" si="11"/>
        <v/>
      </c>
    </row>
    <row r="68" spans="1:25" x14ac:dyDescent="0.2">
      <c r="A68" s="69" t="str">
        <f t="shared" si="12"/>
        <v/>
      </c>
      <c r="G68" s="131" t="str">
        <f>IF(B68&lt;&gt;"",IF(E68&lt;&gt;"",VLOOKUP(E68,Configuration!$C$4:$F$7,4,FALSE),0),"")</f>
        <v/>
      </c>
      <c r="H68" s="131" t="str">
        <f t="shared" si="0"/>
        <v/>
      </c>
      <c r="O68" s="55" t="b">
        <f t="shared" si="1"/>
        <v>0</v>
      </c>
      <c r="P68" s="55">
        <f t="shared" si="13"/>
        <v>0</v>
      </c>
      <c r="Q68" s="55">
        <f t="shared" si="14"/>
        <v>0</v>
      </c>
      <c r="R68" s="55">
        <f t="shared" si="15"/>
        <v>0</v>
      </c>
      <c r="S68" s="55">
        <f t="shared" si="5"/>
        <v>0</v>
      </c>
      <c r="T68" s="55">
        <f t="shared" si="6"/>
        <v>0</v>
      </c>
      <c r="U68" s="55">
        <f t="shared" si="7"/>
        <v>0</v>
      </c>
      <c r="V68" s="55" t="b">
        <f t="shared" si="8"/>
        <v>0</v>
      </c>
      <c r="W68" s="55" t="b">
        <f t="shared" si="9"/>
        <v>0</v>
      </c>
      <c r="X68" s="55" t="b">
        <f t="shared" si="10"/>
        <v>0</v>
      </c>
      <c r="Y68" s="55" t="str">
        <f t="shared" si="11"/>
        <v/>
      </c>
    </row>
    <row r="69" spans="1:25" x14ac:dyDescent="0.2">
      <c r="A69" s="69" t="str">
        <f t="shared" si="12"/>
        <v/>
      </c>
      <c r="G69" s="131" t="str">
        <f>IF(B69&lt;&gt;"",IF(E69&lt;&gt;"",VLOOKUP(E69,Configuration!$C$4:$F$7,4,FALSE),0),"")</f>
        <v/>
      </c>
      <c r="H69" s="131" t="str">
        <f t="shared" ref="H69:H103" si="19">IF(B69&lt;&gt;"",IF(AND(E69&lt;&gt;"",K69&lt;&gt;_out),G69*IF(F69&gt;0,F69,1),0),"")</f>
        <v/>
      </c>
      <c r="O69" s="55" t="b">
        <f t="shared" ref="O69:O104" si="20">AND(E69=(_tocomplex),(I69)&lt;&gt;_later,(K69)&lt;&gt;_out)</f>
        <v>0</v>
      </c>
      <c r="P69" s="55">
        <f t="shared" si="13"/>
        <v>0</v>
      </c>
      <c r="Q69" s="55">
        <f t="shared" si="14"/>
        <v>0</v>
      </c>
      <c r="R69" s="55">
        <f t="shared" si="15"/>
        <v>0</v>
      </c>
      <c r="S69" s="55">
        <f t="shared" ref="S69:S132" si="21">IF(LOWER(I69)=LOWER(_tolaunch),Y69,0)</f>
        <v>0</v>
      </c>
      <c r="T69" s="55">
        <f t="shared" ref="T69:T132" si="22">IF(LOWER(I69)=LOWER(_posibletolaunch),Y69,0)</f>
        <v>0</v>
      </c>
      <c r="U69" s="55">
        <f t="shared" ref="U69:U132" si="23">IF(LOWER(I69)=LOWER(_later),Y69,0)</f>
        <v>0</v>
      </c>
      <c r="V69" s="55" t="b">
        <f t="shared" ref="V69:V104" si="24">AND(I69=_tolaunch,K69&lt;&gt;_out)</f>
        <v>0</v>
      </c>
      <c r="W69" s="55" t="b">
        <f t="shared" ref="W69:W104" si="25">AND(I69=_posibletolaunch,K69&lt;&gt;_out)</f>
        <v>0</v>
      </c>
      <c r="X69" s="55" t="b">
        <f t="shared" ref="X69:X104" si="26">AND(I69=_later,K69&lt;&gt;_out)</f>
        <v>0</v>
      </c>
      <c r="Y69" s="55" t="str">
        <f t="shared" ref="Y69:Y132" si="27">IF(B69&lt;&gt;"",IF(AND(E69&lt;&gt;"",K69=_out),G69*IF(F69&gt;0,F69,1),0),"")</f>
        <v/>
      </c>
    </row>
    <row r="70" spans="1:25" x14ac:dyDescent="0.2">
      <c r="A70" s="69" t="str">
        <f t="shared" ref="A70:A103" si="28">IF(B70&lt;&gt;"",A69+1,"")</f>
        <v/>
      </c>
      <c r="G70" s="131" t="str">
        <f>IF(B70&lt;&gt;"",IF(E70&lt;&gt;"",VLOOKUP(E70,Configuration!$C$4:$F$7,4,FALSE),0),"")</f>
        <v/>
      </c>
      <c r="H70" s="131" t="str">
        <f t="shared" si="19"/>
        <v/>
      </c>
      <c r="O70" s="55" t="b">
        <f t="shared" si="20"/>
        <v>0</v>
      </c>
      <c r="P70" s="55">
        <f t="shared" si="13"/>
        <v>0</v>
      </c>
      <c r="Q70" s="55">
        <f t="shared" si="14"/>
        <v>0</v>
      </c>
      <c r="R70" s="55">
        <f t="shared" si="15"/>
        <v>0</v>
      </c>
      <c r="S70" s="55">
        <f t="shared" si="21"/>
        <v>0</v>
      </c>
      <c r="T70" s="55">
        <f t="shared" si="22"/>
        <v>0</v>
      </c>
      <c r="U70" s="55">
        <f t="shared" si="23"/>
        <v>0</v>
      </c>
      <c r="V70" s="55" t="b">
        <f t="shared" si="24"/>
        <v>0</v>
      </c>
      <c r="W70" s="55" t="b">
        <f t="shared" si="25"/>
        <v>0</v>
      </c>
      <c r="X70" s="55" t="b">
        <f t="shared" si="26"/>
        <v>0</v>
      </c>
      <c r="Y70" s="55" t="str">
        <f t="shared" si="27"/>
        <v/>
      </c>
    </row>
    <row r="71" spans="1:25" x14ac:dyDescent="0.2">
      <c r="A71" s="69" t="str">
        <f t="shared" si="28"/>
        <v/>
      </c>
      <c r="G71" s="131" t="str">
        <f>IF(B71&lt;&gt;"",IF(E71&lt;&gt;"",VLOOKUP(E71,Configuration!$C$4:$F$7,4,FALSE),0),"")</f>
        <v/>
      </c>
      <c r="H71" s="131" t="str">
        <f t="shared" si="19"/>
        <v/>
      </c>
      <c r="O71" s="55" t="b">
        <f t="shared" si="20"/>
        <v>0</v>
      </c>
      <c r="P71" s="55">
        <f t="shared" ref="P71:P104" si="29">IF(LOWER(I71)=LOWER(_tolaunch),H71,0)</f>
        <v>0</v>
      </c>
      <c r="Q71" s="55">
        <f t="shared" ref="Q71:Q104" si="30">IF(LOWER(I71)=LOWER(_posibletolaunch),H71,0)</f>
        <v>0</v>
      </c>
      <c r="R71" s="55">
        <f t="shared" ref="R71:R104" si="31">IF(LOWER(I71)=LOWER(_later),H71,0)</f>
        <v>0</v>
      </c>
      <c r="S71" s="55">
        <f t="shared" si="21"/>
        <v>0</v>
      </c>
      <c r="T71" s="55">
        <f t="shared" si="22"/>
        <v>0</v>
      </c>
      <c r="U71" s="55">
        <f t="shared" si="23"/>
        <v>0</v>
      </c>
      <c r="V71" s="55" t="b">
        <f t="shared" si="24"/>
        <v>0</v>
      </c>
      <c r="W71" s="55" t="b">
        <f t="shared" si="25"/>
        <v>0</v>
      </c>
      <c r="X71" s="55" t="b">
        <f t="shared" si="26"/>
        <v>0</v>
      </c>
      <c r="Y71" s="55" t="str">
        <f t="shared" si="27"/>
        <v/>
      </c>
    </row>
    <row r="72" spans="1:25" x14ac:dyDescent="0.2">
      <c r="A72" s="69" t="str">
        <f t="shared" si="28"/>
        <v/>
      </c>
      <c r="G72" s="131" t="str">
        <f>IF(B72&lt;&gt;"",IF(E72&lt;&gt;"",VLOOKUP(E72,Configuration!$C$4:$F$7,4,FALSE),0),"")</f>
        <v/>
      </c>
      <c r="H72" s="131" t="str">
        <f t="shared" si="19"/>
        <v/>
      </c>
      <c r="O72" s="55" t="b">
        <f t="shared" si="20"/>
        <v>0</v>
      </c>
      <c r="P72" s="55">
        <f t="shared" si="29"/>
        <v>0</v>
      </c>
      <c r="Q72" s="55">
        <f t="shared" si="30"/>
        <v>0</v>
      </c>
      <c r="R72" s="55">
        <f t="shared" si="31"/>
        <v>0</v>
      </c>
      <c r="S72" s="55">
        <f t="shared" si="21"/>
        <v>0</v>
      </c>
      <c r="T72" s="55">
        <f t="shared" si="22"/>
        <v>0</v>
      </c>
      <c r="U72" s="55">
        <f t="shared" si="23"/>
        <v>0</v>
      </c>
      <c r="V72" s="55" t="b">
        <f t="shared" si="24"/>
        <v>0</v>
      </c>
      <c r="W72" s="55" t="b">
        <f t="shared" si="25"/>
        <v>0</v>
      </c>
      <c r="X72" s="55" t="b">
        <f t="shared" si="26"/>
        <v>0</v>
      </c>
      <c r="Y72" s="55" t="str">
        <f t="shared" si="27"/>
        <v/>
      </c>
    </row>
    <row r="73" spans="1:25" x14ac:dyDescent="0.2">
      <c r="A73" s="69" t="str">
        <f t="shared" si="28"/>
        <v/>
      </c>
      <c r="G73" s="131" t="str">
        <f>IF(B73&lt;&gt;"",IF(E73&lt;&gt;"",VLOOKUP(E73,Configuration!$C$4:$F$7,4,FALSE),0),"")</f>
        <v/>
      </c>
      <c r="H73" s="131" t="str">
        <f t="shared" si="19"/>
        <v/>
      </c>
      <c r="O73" s="55" t="b">
        <f t="shared" si="20"/>
        <v>0</v>
      </c>
      <c r="P73" s="55">
        <f t="shared" si="29"/>
        <v>0</v>
      </c>
      <c r="Q73" s="55">
        <f t="shared" si="30"/>
        <v>0</v>
      </c>
      <c r="R73" s="55">
        <f t="shared" si="31"/>
        <v>0</v>
      </c>
      <c r="S73" s="55">
        <f t="shared" si="21"/>
        <v>0</v>
      </c>
      <c r="T73" s="55">
        <f t="shared" si="22"/>
        <v>0</v>
      </c>
      <c r="U73" s="55">
        <f t="shared" si="23"/>
        <v>0</v>
      </c>
      <c r="V73" s="55" t="b">
        <f t="shared" si="24"/>
        <v>0</v>
      </c>
      <c r="W73" s="55" t="b">
        <f t="shared" si="25"/>
        <v>0</v>
      </c>
      <c r="X73" s="55" t="b">
        <f t="shared" si="26"/>
        <v>0</v>
      </c>
      <c r="Y73" s="55" t="str">
        <f t="shared" si="27"/>
        <v/>
      </c>
    </row>
    <row r="74" spans="1:25" x14ac:dyDescent="0.2">
      <c r="A74" s="69" t="str">
        <f t="shared" si="28"/>
        <v/>
      </c>
      <c r="G74" s="131" t="str">
        <f>IF(B74&lt;&gt;"",IF(E74&lt;&gt;"",VLOOKUP(E74,Configuration!$C$4:$F$7,4,FALSE),0),"")</f>
        <v/>
      </c>
      <c r="H74" s="131" t="str">
        <f t="shared" si="19"/>
        <v/>
      </c>
      <c r="O74" s="55" t="b">
        <f t="shared" si="20"/>
        <v>0</v>
      </c>
      <c r="P74" s="55">
        <f t="shared" si="29"/>
        <v>0</v>
      </c>
      <c r="Q74" s="55">
        <f t="shared" si="30"/>
        <v>0</v>
      </c>
      <c r="R74" s="55">
        <f t="shared" si="31"/>
        <v>0</v>
      </c>
      <c r="S74" s="55">
        <f t="shared" si="21"/>
        <v>0</v>
      </c>
      <c r="T74" s="55">
        <f t="shared" si="22"/>
        <v>0</v>
      </c>
      <c r="U74" s="55">
        <f t="shared" si="23"/>
        <v>0</v>
      </c>
      <c r="V74" s="55" t="b">
        <f t="shared" si="24"/>
        <v>0</v>
      </c>
      <c r="W74" s="55" t="b">
        <f t="shared" si="25"/>
        <v>0</v>
      </c>
      <c r="X74" s="55" t="b">
        <f t="shared" si="26"/>
        <v>0</v>
      </c>
      <c r="Y74" s="55" t="str">
        <f t="shared" si="27"/>
        <v/>
      </c>
    </row>
    <row r="75" spans="1:25" x14ac:dyDescent="0.2">
      <c r="A75" s="69" t="str">
        <f t="shared" si="28"/>
        <v/>
      </c>
      <c r="G75" s="131" t="str">
        <f>IF(B75&lt;&gt;"",IF(E75&lt;&gt;"",VLOOKUP(E75,Configuration!$C$4:$F$7,4,FALSE),0),"")</f>
        <v/>
      </c>
      <c r="H75" s="131" t="str">
        <f t="shared" si="19"/>
        <v/>
      </c>
      <c r="O75" s="55" t="b">
        <f t="shared" si="20"/>
        <v>0</v>
      </c>
      <c r="P75" s="55">
        <f t="shared" si="29"/>
        <v>0</v>
      </c>
      <c r="Q75" s="55">
        <f t="shared" si="30"/>
        <v>0</v>
      </c>
      <c r="R75" s="55">
        <f t="shared" si="31"/>
        <v>0</v>
      </c>
      <c r="S75" s="55">
        <f t="shared" si="21"/>
        <v>0</v>
      </c>
      <c r="T75" s="55">
        <f t="shared" si="22"/>
        <v>0</v>
      </c>
      <c r="U75" s="55">
        <f t="shared" si="23"/>
        <v>0</v>
      </c>
      <c r="V75" s="55" t="b">
        <f t="shared" si="24"/>
        <v>0</v>
      </c>
      <c r="W75" s="55" t="b">
        <f t="shared" si="25"/>
        <v>0</v>
      </c>
      <c r="X75" s="55" t="b">
        <f t="shared" si="26"/>
        <v>0</v>
      </c>
      <c r="Y75" s="55" t="str">
        <f t="shared" si="27"/>
        <v/>
      </c>
    </row>
    <row r="76" spans="1:25" x14ac:dyDescent="0.2">
      <c r="A76" s="69" t="str">
        <f t="shared" si="28"/>
        <v/>
      </c>
      <c r="G76" s="131" t="str">
        <f>IF(B76&lt;&gt;"",IF(E76&lt;&gt;"",VLOOKUP(E76,Configuration!$C$4:$F$7,4,FALSE),0),"")</f>
        <v/>
      </c>
      <c r="H76" s="131" t="str">
        <f t="shared" si="19"/>
        <v/>
      </c>
      <c r="O76" s="55" t="b">
        <f t="shared" si="20"/>
        <v>0</v>
      </c>
      <c r="P76" s="55">
        <f t="shared" si="29"/>
        <v>0</v>
      </c>
      <c r="Q76" s="55">
        <f t="shared" si="30"/>
        <v>0</v>
      </c>
      <c r="R76" s="55">
        <f t="shared" si="31"/>
        <v>0</v>
      </c>
      <c r="S76" s="55">
        <f t="shared" si="21"/>
        <v>0</v>
      </c>
      <c r="T76" s="55">
        <f t="shared" si="22"/>
        <v>0</v>
      </c>
      <c r="U76" s="55">
        <f t="shared" si="23"/>
        <v>0</v>
      </c>
      <c r="V76" s="55" t="b">
        <f t="shared" si="24"/>
        <v>0</v>
      </c>
      <c r="W76" s="55" t="b">
        <f t="shared" si="25"/>
        <v>0</v>
      </c>
      <c r="X76" s="55" t="b">
        <f t="shared" si="26"/>
        <v>0</v>
      </c>
      <c r="Y76" s="55" t="str">
        <f t="shared" si="27"/>
        <v/>
      </c>
    </row>
    <row r="77" spans="1:25" x14ac:dyDescent="0.2">
      <c r="A77" s="69" t="str">
        <f t="shared" si="28"/>
        <v/>
      </c>
      <c r="G77" s="131" t="str">
        <f>IF(B77&lt;&gt;"",IF(E77&lt;&gt;"",VLOOKUP(E77,Configuration!$C$4:$F$7,4,FALSE),0),"")</f>
        <v/>
      </c>
      <c r="H77" s="131" t="str">
        <f t="shared" si="19"/>
        <v/>
      </c>
      <c r="O77" s="55" t="b">
        <f t="shared" si="20"/>
        <v>0</v>
      </c>
      <c r="P77" s="55">
        <f t="shared" si="29"/>
        <v>0</v>
      </c>
      <c r="Q77" s="55">
        <f t="shared" si="30"/>
        <v>0</v>
      </c>
      <c r="R77" s="55">
        <f t="shared" si="31"/>
        <v>0</v>
      </c>
      <c r="S77" s="55">
        <f t="shared" si="21"/>
        <v>0</v>
      </c>
      <c r="T77" s="55">
        <f t="shared" si="22"/>
        <v>0</v>
      </c>
      <c r="U77" s="55">
        <f t="shared" si="23"/>
        <v>0</v>
      </c>
      <c r="V77" s="55" t="b">
        <f t="shared" si="24"/>
        <v>0</v>
      </c>
      <c r="W77" s="55" t="b">
        <f t="shared" si="25"/>
        <v>0</v>
      </c>
      <c r="X77" s="55" t="b">
        <f t="shared" si="26"/>
        <v>0</v>
      </c>
      <c r="Y77" s="55" t="str">
        <f t="shared" si="27"/>
        <v/>
      </c>
    </row>
    <row r="78" spans="1:25" x14ac:dyDescent="0.2">
      <c r="A78" s="69" t="str">
        <f t="shared" si="28"/>
        <v/>
      </c>
      <c r="G78" s="131" t="str">
        <f>IF(B78&lt;&gt;"",IF(E78&lt;&gt;"",VLOOKUP(E78,Configuration!$C$4:$F$7,4,FALSE),0),"")</f>
        <v/>
      </c>
      <c r="H78" s="131" t="str">
        <f t="shared" si="19"/>
        <v/>
      </c>
      <c r="O78" s="55" t="b">
        <f t="shared" si="20"/>
        <v>0</v>
      </c>
      <c r="P78" s="55">
        <f t="shared" si="29"/>
        <v>0</v>
      </c>
      <c r="Q78" s="55">
        <f t="shared" si="30"/>
        <v>0</v>
      </c>
      <c r="R78" s="55">
        <f t="shared" si="31"/>
        <v>0</v>
      </c>
      <c r="S78" s="55">
        <f t="shared" si="21"/>
        <v>0</v>
      </c>
      <c r="T78" s="55">
        <f t="shared" si="22"/>
        <v>0</v>
      </c>
      <c r="U78" s="55">
        <f t="shared" si="23"/>
        <v>0</v>
      </c>
      <c r="V78" s="55" t="b">
        <f t="shared" si="24"/>
        <v>0</v>
      </c>
      <c r="W78" s="55" t="b">
        <f t="shared" si="25"/>
        <v>0</v>
      </c>
      <c r="X78" s="55" t="b">
        <f t="shared" si="26"/>
        <v>0</v>
      </c>
      <c r="Y78" s="55" t="str">
        <f t="shared" si="27"/>
        <v/>
      </c>
    </row>
    <row r="79" spans="1:25" x14ac:dyDescent="0.2">
      <c r="A79" s="69" t="str">
        <f t="shared" si="28"/>
        <v/>
      </c>
      <c r="G79" s="131" t="str">
        <f>IF(B79&lt;&gt;"",IF(E79&lt;&gt;"",VLOOKUP(E79,Configuration!$C$4:$F$7,4,FALSE),0),"")</f>
        <v/>
      </c>
      <c r="H79" s="131" t="str">
        <f t="shared" si="19"/>
        <v/>
      </c>
      <c r="O79" s="55" t="b">
        <f t="shared" si="20"/>
        <v>0</v>
      </c>
      <c r="P79" s="55">
        <f t="shared" ref="P79:P80" si="32">IF(LOWER(I79)=LOWER(_tolaunch),H79,0)</f>
        <v>0</v>
      </c>
      <c r="Q79" s="55">
        <f t="shared" ref="Q79:Q80" si="33">IF(LOWER(I79)=LOWER(_posibletolaunch),H79,0)</f>
        <v>0</v>
      </c>
      <c r="R79" s="55">
        <f t="shared" ref="R79:R80" si="34">IF(LOWER(I79)=LOWER(_later),H79,0)</f>
        <v>0</v>
      </c>
      <c r="S79" s="55">
        <f t="shared" si="21"/>
        <v>0</v>
      </c>
      <c r="T79" s="55">
        <f t="shared" si="22"/>
        <v>0</v>
      </c>
      <c r="U79" s="55">
        <f t="shared" si="23"/>
        <v>0</v>
      </c>
      <c r="V79" s="55" t="b">
        <f t="shared" si="24"/>
        <v>0</v>
      </c>
      <c r="W79" s="55" t="b">
        <f t="shared" si="25"/>
        <v>0</v>
      </c>
      <c r="X79" s="55" t="b">
        <f t="shared" si="26"/>
        <v>0</v>
      </c>
      <c r="Y79" s="55" t="str">
        <f t="shared" si="27"/>
        <v/>
      </c>
    </row>
    <row r="80" spans="1:25" x14ac:dyDescent="0.2">
      <c r="A80" s="69" t="str">
        <f t="shared" si="28"/>
        <v/>
      </c>
      <c r="G80" s="131" t="str">
        <f>IF(B80&lt;&gt;"",IF(E80&lt;&gt;"",VLOOKUP(E80,Configuration!$C$4:$F$7,4,FALSE),0),"")</f>
        <v/>
      </c>
      <c r="H80" s="131" t="str">
        <f t="shared" si="19"/>
        <v/>
      </c>
      <c r="O80" s="55" t="b">
        <f t="shared" si="20"/>
        <v>0</v>
      </c>
      <c r="P80" s="55">
        <f t="shared" si="32"/>
        <v>0</v>
      </c>
      <c r="Q80" s="55">
        <f t="shared" si="33"/>
        <v>0</v>
      </c>
      <c r="R80" s="55">
        <f t="shared" si="34"/>
        <v>0</v>
      </c>
      <c r="S80" s="55">
        <f t="shared" si="21"/>
        <v>0</v>
      </c>
      <c r="T80" s="55">
        <f t="shared" si="22"/>
        <v>0</v>
      </c>
      <c r="U80" s="55">
        <f t="shared" si="23"/>
        <v>0</v>
      </c>
      <c r="V80" s="55" t="b">
        <f t="shared" si="24"/>
        <v>0</v>
      </c>
      <c r="W80" s="55" t="b">
        <f t="shared" si="25"/>
        <v>0</v>
      </c>
      <c r="X80" s="55" t="b">
        <f t="shared" si="26"/>
        <v>0</v>
      </c>
      <c r="Y80" s="55" t="str">
        <f t="shared" si="27"/>
        <v/>
      </c>
    </row>
    <row r="81" spans="1:25" x14ac:dyDescent="0.2">
      <c r="A81" s="69" t="str">
        <f t="shared" si="28"/>
        <v/>
      </c>
      <c r="G81" s="131" t="str">
        <f>IF(B81&lt;&gt;"",IF(E81&lt;&gt;"",VLOOKUP(E81,Configuration!$C$4:$F$7,4,FALSE),0),"")</f>
        <v/>
      </c>
      <c r="H81" s="131" t="str">
        <f t="shared" si="19"/>
        <v/>
      </c>
      <c r="O81" s="55" t="b">
        <f t="shared" si="20"/>
        <v>0</v>
      </c>
      <c r="P81" s="55">
        <f t="shared" si="29"/>
        <v>0</v>
      </c>
      <c r="Q81" s="55">
        <f t="shared" si="30"/>
        <v>0</v>
      </c>
      <c r="R81" s="55">
        <f t="shared" si="31"/>
        <v>0</v>
      </c>
      <c r="S81" s="55">
        <f t="shared" si="21"/>
        <v>0</v>
      </c>
      <c r="T81" s="55">
        <f t="shared" si="22"/>
        <v>0</v>
      </c>
      <c r="U81" s="55">
        <f t="shared" si="23"/>
        <v>0</v>
      </c>
      <c r="V81" s="55" t="b">
        <f t="shared" si="24"/>
        <v>0</v>
      </c>
      <c r="W81" s="55" t="b">
        <f t="shared" si="25"/>
        <v>0</v>
      </c>
      <c r="X81" s="55" t="b">
        <f t="shared" si="26"/>
        <v>0</v>
      </c>
      <c r="Y81" s="55" t="str">
        <f t="shared" si="27"/>
        <v/>
      </c>
    </row>
    <row r="82" spans="1:25" x14ac:dyDescent="0.2">
      <c r="A82" s="69" t="str">
        <f t="shared" si="28"/>
        <v/>
      </c>
      <c r="G82" s="131" t="str">
        <f>IF(B82&lt;&gt;"",IF(E82&lt;&gt;"",VLOOKUP(E82,Configuration!$C$4:$F$7,4,FALSE),0),"")</f>
        <v/>
      </c>
      <c r="H82" s="131" t="str">
        <f t="shared" si="19"/>
        <v/>
      </c>
      <c r="O82" s="55" t="b">
        <f t="shared" si="20"/>
        <v>0</v>
      </c>
      <c r="P82" s="55">
        <f t="shared" si="29"/>
        <v>0</v>
      </c>
      <c r="Q82" s="55">
        <f t="shared" si="30"/>
        <v>0</v>
      </c>
      <c r="R82" s="55">
        <f t="shared" si="31"/>
        <v>0</v>
      </c>
      <c r="S82" s="55">
        <f t="shared" si="21"/>
        <v>0</v>
      </c>
      <c r="T82" s="55">
        <f t="shared" si="22"/>
        <v>0</v>
      </c>
      <c r="U82" s="55">
        <f t="shared" si="23"/>
        <v>0</v>
      </c>
      <c r="V82" s="55" t="b">
        <f t="shared" si="24"/>
        <v>0</v>
      </c>
      <c r="W82" s="55" t="b">
        <f t="shared" si="25"/>
        <v>0</v>
      </c>
      <c r="X82" s="55" t="b">
        <f t="shared" si="26"/>
        <v>0</v>
      </c>
      <c r="Y82" s="55" t="str">
        <f t="shared" si="27"/>
        <v/>
      </c>
    </row>
    <row r="83" spans="1:25" x14ac:dyDescent="0.2">
      <c r="A83" s="69" t="str">
        <f t="shared" si="28"/>
        <v/>
      </c>
      <c r="G83" s="131" t="str">
        <f>IF(B83&lt;&gt;"",IF(E83&lt;&gt;"",VLOOKUP(E83,Configuration!$C$4:$F$7,4,FALSE),0),"")</f>
        <v/>
      </c>
      <c r="H83" s="131" t="str">
        <f t="shared" si="19"/>
        <v/>
      </c>
      <c r="O83" s="55" t="b">
        <f t="shared" si="20"/>
        <v>0</v>
      </c>
      <c r="P83" s="55">
        <f t="shared" si="29"/>
        <v>0</v>
      </c>
      <c r="Q83" s="55">
        <f t="shared" si="30"/>
        <v>0</v>
      </c>
      <c r="R83" s="55">
        <f t="shared" si="31"/>
        <v>0</v>
      </c>
      <c r="S83" s="55">
        <f t="shared" si="21"/>
        <v>0</v>
      </c>
      <c r="T83" s="55">
        <f t="shared" si="22"/>
        <v>0</v>
      </c>
      <c r="U83" s="55">
        <f t="shared" si="23"/>
        <v>0</v>
      </c>
      <c r="V83" s="55" t="b">
        <f t="shared" si="24"/>
        <v>0</v>
      </c>
      <c r="W83" s="55" t="b">
        <f t="shared" si="25"/>
        <v>0</v>
      </c>
      <c r="X83" s="55" t="b">
        <f t="shared" si="26"/>
        <v>0</v>
      </c>
      <c r="Y83" s="55" t="str">
        <f t="shared" si="27"/>
        <v/>
      </c>
    </row>
    <row r="84" spans="1:25" x14ac:dyDescent="0.2">
      <c r="A84" s="69" t="str">
        <f t="shared" si="28"/>
        <v/>
      </c>
      <c r="G84" s="131" t="str">
        <f>IF(B84&lt;&gt;"",IF(E84&lt;&gt;"",VLOOKUP(E84,Configuration!$C$4:$F$7,4,FALSE),0),"")</f>
        <v/>
      </c>
      <c r="H84" s="131" t="str">
        <f t="shared" si="19"/>
        <v/>
      </c>
      <c r="O84" s="55" t="b">
        <f t="shared" si="20"/>
        <v>0</v>
      </c>
      <c r="P84" s="55">
        <f t="shared" si="29"/>
        <v>0</v>
      </c>
      <c r="Q84" s="55">
        <f t="shared" si="30"/>
        <v>0</v>
      </c>
      <c r="R84" s="55">
        <f t="shared" si="31"/>
        <v>0</v>
      </c>
      <c r="S84" s="55">
        <f t="shared" si="21"/>
        <v>0</v>
      </c>
      <c r="T84" s="55">
        <f t="shared" si="22"/>
        <v>0</v>
      </c>
      <c r="U84" s="55">
        <f t="shared" si="23"/>
        <v>0</v>
      </c>
      <c r="V84" s="55" t="b">
        <f t="shared" si="24"/>
        <v>0</v>
      </c>
      <c r="W84" s="55" t="b">
        <f t="shared" si="25"/>
        <v>0</v>
      </c>
      <c r="X84" s="55" t="b">
        <f t="shared" si="26"/>
        <v>0</v>
      </c>
      <c r="Y84" s="55" t="str">
        <f t="shared" si="27"/>
        <v/>
      </c>
    </row>
    <row r="85" spans="1:25" x14ac:dyDescent="0.2">
      <c r="A85" s="69" t="str">
        <f t="shared" si="28"/>
        <v/>
      </c>
      <c r="G85" s="131" t="str">
        <f>IF(B85&lt;&gt;"",IF(E85&lt;&gt;"",VLOOKUP(E85,Configuration!$C$4:$F$7,4,FALSE),0),"")</f>
        <v/>
      </c>
      <c r="H85" s="131" t="str">
        <f t="shared" si="19"/>
        <v/>
      </c>
      <c r="O85" s="55" t="b">
        <f t="shared" si="20"/>
        <v>0</v>
      </c>
      <c r="P85" s="55">
        <f t="shared" si="29"/>
        <v>0</v>
      </c>
      <c r="Q85" s="55">
        <f t="shared" si="30"/>
        <v>0</v>
      </c>
      <c r="R85" s="55">
        <f t="shared" si="31"/>
        <v>0</v>
      </c>
      <c r="S85" s="55">
        <f t="shared" si="21"/>
        <v>0</v>
      </c>
      <c r="T85" s="55">
        <f t="shared" si="22"/>
        <v>0</v>
      </c>
      <c r="U85" s="55">
        <f t="shared" si="23"/>
        <v>0</v>
      </c>
      <c r="V85" s="55" t="b">
        <f t="shared" si="24"/>
        <v>0</v>
      </c>
      <c r="W85" s="55" t="b">
        <f t="shared" si="25"/>
        <v>0</v>
      </c>
      <c r="X85" s="55" t="b">
        <f t="shared" si="26"/>
        <v>0</v>
      </c>
      <c r="Y85" s="55" t="str">
        <f t="shared" si="27"/>
        <v/>
      </c>
    </row>
    <row r="86" spans="1:25" x14ac:dyDescent="0.2">
      <c r="A86" s="69" t="str">
        <f t="shared" si="28"/>
        <v/>
      </c>
      <c r="G86" s="131" t="str">
        <f>IF(B86&lt;&gt;"",IF(E86&lt;&gt;"",VLOOKUP(E86,Configuration!$C$4:$F$7,4,FALSE),0),"")</f>
        <v/>
      </c>
      <c r="H86" s="131" t="str">
        <f t="shared" si="19"/>
        <v/>
      </c>
      <c r="O86" s="55" t="b">
        <f t="shared" si="20"/>
        <v>0</v>
      </c>
      <c r="P86" s="55">
        <f t="shared" si="29"/>
        <v>0</v>
      </c>
      <c r="Q86" s="55">
        <f t="shared" si="30"/>
        <v>0</v>
      </c>
      <c r="R86" s="55">
        <f t="shared" si="31"/>
        <v>0</v>
      </c>
      <c r="S86" s="55">
        <f t="shared" si="21"/>
        <v>0</v>
      </c>
      <c r="T86" s="55">
        <f t="shared" si="22"/>
        <v>0</v>
      </c>
      <c r="U86" s="55">
        <f t="shared" si="23"/>
        <v>0</v>
      </c>
      <c r="V86" s="55" t="b">
        <f t="shared" si="24"/>
        <v>0</v>
      </c>
      <c r="W86" s="55" t="b">
        <f t="shared" si="25"/>
        <v>0</v>
      </c>
      <c r="X86" s="55" t="b">
        <f t="shared" si="26"/>
        <v>0</v>
      </c>
      <c r="Y86" s="55" t="str">
        <f t="shared" si="27"/>
        <v/>
      </c>
    </row>
    <row r="87" spans="1:25" x14ac:dyDescent="0.2">
      <c r="A87" s="69" t="str">
        <f t="shared" si="28"/>
        <v/>
      </c>
      <c r="G87" s="131" t="str">
        <f>IF(B87&lt;&gt;"",IF(E87&lt;&gt;"",VLOOKUP(E87,Configuration!$C$4:$F$7,4,FALSE),0),"")</f>
        <v/>
      </c>
      <c r="H87" s="131" t="str">
        <f t="shared" si="19"/>
        <v/>
      </c>
      <c r="O87" s="55" t="b">
        <f t="shared" si="20"/>
        <v>0</v>
      </c>
      <c r="P87" s="55">
        <f t="shared" si="29"/>
        <v>0</v>
      </c>
      <c r="Q87" s="55">
        <f t="shared" si="30"/>
        <v>0</v>
      </c>
      <c r="R87" s="55">
        <f t="shared" si="31"/>
        <v>0</v>
      </c>
      <c r="S87" s="55">
        <f t="shared" si="21"/>
        <v>0</v>
      </c>
      <c r="T87" s="55">
        <f t="shared" si="22"/>
        <v>0</v>
      </c>
      <c r="U87" s="55">
        <f t="shared" si="23"/>
        <v>0</v>
      </c>
      <c r="V87" s="55" t="b">
        <f t="shared" si="24"/>
        <v>0</v>
      </c>
      <c r="W87" s="55" t="b">
        <f t="shared" si="25"/>
        <v>0</v>
      </c>
      <c r="X87" s="55" t="b">
        <f t="shared" si="26"/>
        <v>0</v>
      </c>
      <c r="Y87" s="55" t="str">
        <f t="shared" si="27"/>
        <v/>
      </c>
    </row>
    <row r="88" spans="1:25" x14ac:dyDescent="0.2">
      <c r="A88" s="69" t="str">
        <f t="shared" si="28"/>
        <v/>
      </c>
      <c r="G88" s="131" t="str">
        <f>IF(B88&lt;&gt;"",IF(E88&lt;&gt;"",VLOOKUP(E88,Configuration!$C$4:$F$7,4,FALSE),0),"")</f>
        <v/>
      </c>
      <c r="H88" s="131" t="str">
        <f t="shared" si="19"/>
        <v/>
      </c>
      <c r="O88" s="55" t="b">
        <f t="shared" si="20"/>
        <v>0</v>
      </c>
      <c r="P88" s="55">
        <f t="shared" si="29"/>
        <v>0</v>
      </c>
      <c r="Q88" s="55">
        <f t="shared" si="30"/>
        <v>0</v>
      </c>
      <c r="R88" s="55">
        <f t="shared" si="31"/>
        <v>0</v>
      </c>
      <c r="S88" s="55">
        <f t="shared" si="21"/>
        <v>0</v>
      </c>
      <c r="T88" s="55">
        <f t="shared" si="22"/>
        <v>0</v>
      </c>
      <c r="U88" s="55">
        <f t="shared" si="23"/>
        <v>0</v>
      </c>
      <c r="V88" s="55" t="b">
        <f t="shared" si="24"/>
        <v>0</v>
      </c>
      <c r="W88" s="55" t="b">
        <f t="shared" si="25"/>
        <v>0</v>
      </c>
      <c r="X88" s="55" t="b">
        <f t="shared" si="26"/>
        <v>0</v>
      </c>
      <c r="Y88" s="55" t="str">
        <f t="shared" si="27"/>
        <v/>
      </c>
    </row>
    <row r="89" spans="1:25" x14ac:dyDescent="0.2">
      <c r="A89" s="69" t="str">
        <f t="shared" si="28"/>
        <v/>
      </c>
      <c r="G89" s="131" t="str">
        <f>IF(B89&lt;&gt;"",IF(E89&lt;&gt;"",VLOOKUP(E89,Configuration!$C$4:$F$7,4,FALSE),0),"")</f>
        <v/>
      </c>
      <c r="H89" s="131" t="str">
        <f t="shared" si="19"/>
        <v/>
      </c>
      <c r="O89" s="55" t="b">
        <f t="shared" si="20"/>
        <v>0</v>
      </c>
      <c r="P89" s="55">
        <f t="shared" si="29"/>
        <v>0</v>
      </c>
      <c r="Q89" s="55">
        <f t="shared" si="30"/>
        <v>0</v>
      </c>
      <c r="R89" s="55">
        <f t="shared" si="31"/>
        <v>0</v>
      </c>
      <c r="S89" s="55">
        <f t="shared" si="21"/>
        <v>0</v>
      </c>
      <c r="T89" s="55">
        <f t="shared" si="22"/>
        <v>0</v>
      </c>
      <c r="U89" s="55">
        <f t="shared" si="23"/>
        <v>0</v>
      </c>
      <c r="V89" s="55" t="b">
        <f t="shared" si="24"/>
        <v>0</v>
      </c>
      <c r="W89" s="55" t="b">
        <f t="shared" si="25"/>
        <v>0</v>
      </c>
      <c r="X89" s="55" t="b">
        <f t="shared" si="26"/>
        <v>0</v>
      </c>
      <c r="Y89" s="55" t="str">
        <f t="shared" si="27"/>
        <v/>
      </c>
    </row>
    <row r="90" spans="1:25" x14ac:dyDescent="0.2">
      <c r="A90" s="69" t="str">
        <f t="shared" si="28"/>
        <v/>
      </c>
      <c r="G90" s="131" t="str">
        <f>IF(B90&lt;&gt;"",IF(E90&lt;&gt;"",VLOOKUP(E90,Configuration!$C$4:$F$7,4,FALSE),0),"")</f>
        <v/>
      </c>
      <c r="H90" s="131" t="str">
        <f t="shared" si="19"/>
        <v/>
      </c>
      <c r="O90" s="55" t="b">
        <f t="shared" si="20"/>
        <v>0</v>
      </c>
      <c r="P90" s="55">
        <f t="shared" si="29"/>
        <v>0</v>
      </c>
      <c r="Q90" s="55">
        <f t="shared" si="30"/>
        <v>0</v>
      </c>
      <c r="R90" s="55">
        <f t="shared" si="31"/>
        <v>0</v>
      </c>
      <c r="S90" s="55">
        <f t="shared" si="21"/>
        <v>0</v>
      </c>
      <c r="T90" s="55">
        <f t="shared" si="22"/>
        <v>0</v>
      </c>
      <c r="U90" s="55">
        <f t="shared" si="23"/>
        <v>0</v>
      </c>
      <c r="V90" s="55" t="b">
        <f t="shared" si="24"/>
        <v>0</v>
      </c>
      <c r="W90" s="55" t="b">
        <f t="shared" si="25"/>
        <v>0</v>
      </c>
      <c r="X90" s="55" t="b">
        <f t="shared" si="26"/>
        <v>0</v>
      </c>
      <c r="Y90" s="55" t="str">
        <f t="shared" si="27"/>
        <v/>
      </c>
    </row>
    <row r="91" spans="1:25" x14ac:dyDescent="0.2">
      <c r="A91" s="69" t="str">
        <f t="shared" si="28"/>
        <v/>
      </c>
      <c r="G91" s="131" t="str">
        <f>IF(B91&lt;&gt;"",IF(E91&lt;&gt;"",VLOOKUP(E91,Configuration!$C$4:$F$7,4,FALSE),0),"")</f>
        <v/>
      </c>
      <c r="H91" s="131" t="str">
        <f t="shared" si="19"/>
        <v/>
      </c>
      <c r="O91" s="55" t="b">
        <f t="shared" si="20"/>
        <v>0</v>
      </c>
      <c r="P91" s="55">
        <f t="shared" si="29"/>
        <v>0</v>
      </c>
      <c r="Q91" s="55">
        <f t="shared" si="30"/>
        <v>0</v>
      </c>
      <c r="R91" s="55">
        <f t="shared" si="31"/>
        <v>0</v>
      </c>
      <c r="S91" s="55">
        <f t="shared" si="21"/>
        <v>0</v>
      </c>
      <c r="T91" s="55">
        <f t="shared" si="22"/>
        <v>0</v>
      </c>
      <c r="U91" s="55">
        <f t="shared" si="23"/>
        <v>0</v>
      </c>
      <c r="V91" s="55" t="b">
        <f t="shared" si="24"/>
        <v>0</v>
      </c>
      <c r="W91" s="55" t="b">
        <f t="shared" si="25"/>
        <v>0</v>
      </c>
      <c r="X91" s="55" t="b">
        <f t="shared" si="26"/>
        <v>0</v>
      </c>
      <c r="Y91" s="55" t="str">
        <f t="shared" si="27"/>
        <v/>
      </c>
    </row>
    <row r="92" spans="1:25" x14ac:dyDescent="0.2">
      <c r="A92" s="69" t="str">
        <f t="shared" si="28"/>
        <v/>
      </c>
      <c r="G92" s="131" t="str">
        <f>IF(B92&lt;&gt;"",IF(E92&lt;&gt;"",VLOOKUP(E92,Configuration!$C$4:$F$7,4,FALSE),0),"")</f>
        <v/>
      </c>
      <c r="H92" s="131" t="str">
        <f t="shared" si="19"/>
        <v/>
      </c>
      <c r="O92" s="55" t="b">
        <f t="shared" si="20"/>
        <v>0</v>
      </c>
      <c r="P92" s="55">
        <f t="shared" si="29"/>
        <v>0</v>
      </c>
      <c r="Q92" s="55">
        <f t="shared" si="30"/>
        <v>0</v>
      </c>
      <c r="R92" s="55">
        <f t="shared" si="31"/>
        <v>0</v>
      </c>
      <c r="S92" s="55">
        <f t="shared" si="21"/>
        <v>0</v>
      </c>
      <c r="T92" s="55">
        <f t="shared" si="22"/>
        <v>0</v>
      </c>
      <c r="U92" s="55">
        <f t="shared" si="23"/>
        <v>0</v>
      </c>
      <c r="V92" s="55" t="b">
        <f t="shared" si="24"/>
        <v>0</v>
      </c>
      <c r="W92" s="55" t="b">
        <f t="shared" si="25"/>
        <v>0</v>
      </c>
      <c r="X92" s="55" t="b">
        <f t="shared" si="26"/>
        <v>0</v>
      </c>
      <c r="Y92" s="55" t="str">
        <f t="shared" si="27"/>
        <v/>
      </c>
    </row>
    <row r="93" spans="1:25" x14ac:dyDescent="0.2">
      <c r="A93" s="69" t="str">
        <f t="shared" si="28"/>
        <v/>
      </c>
      <c r="G93" s="131" t="str">
        <f>IF(B93&lt;&gt;"",IF(E93&lt;&gt;"",VLOOKUP(E93,Configuration!$C$4:$F$7,4,FALSE),0),"")</f>
        <v/>
      </c>
      <c r="H93" s="131" t="str">
        <f t="shared" si="19"/>
        <v/>
      </c>
      <c r="O93" s="55" t="b">
        <f t="shared" si="20"/>
        <v>0</v>
      </c>
      <c r="P93" s="55">
        <f t="shared" si="29"/>
        <v>0</v>
      </c>
      <c r="Q93" s="55">
        <f t="shared" si="30"/>
        <v>0</v>
      </c>
      <c r="R93" s="55">
        <f t="shared" si="31"/>
        <v>0</v>
      </c>
      <c r="S93" s="55">
        <f t="shared" si="21"/>
        <v>0</v>
      </c>
      <c r="T93" s="55">
        <f t="shared" si="22"/>
        <v>0</v>
      </c>
      <c r="U93" s="55">
        <f t="shared" si="23"/>
        <v>0</v>
      </c>
      <c r="V93" s="55" t="b">
        <f t="shared" si="24"/>
        <v>0</v>
      </c>
      <c r="W93" s="55" t="b">
        <f t="shared" si="25"/>
        <v>0</v>
      </c>
      <c r="X93" s="55" t="b">
        <f t="shared" si="26"/>
        <v>0</v>
      </c>
      <c r="Y93" s="55" t="str">
        <f t="shared" si="27"/>
        <v/>
      </c>
    </row>
    <row r="94" spans="1:25" x14ac:dyDescent="0.2">
      <c r="A94" s="69" t="str">
        <f t="shared" si="28"/>
        <v/>
      </c>
      <c r="G94" s="131" t="str">
        <f>IF(B94&lt;&gt;"",IF(E94&lt;&gt;"",VLOOKUP(E94,Configuration!$C$4:$F$7,4,FALSE),0),"")</f>
        <v/>
      </c>
      <c r="H94" s="131" t="str">
        <f t="shared" si="19"/>
        <v/>
      </c>
      <c r="O94" s="55" t="b">
        <f t="shared" si="20"/>
        <v>0</v>
      </c>
      <c r="P94" s="55">
        <f t="shared" si="29"/>
        <v>0</v>
      </c>
      <c r="Q94" s="55">
        <f t="shared" si="30"/>
        <v>0</v>
      </c>
      <c r="R94" s="55">
        <f t="shared" si="31"/>
        <v>0</v>
      </c>
      <c r="S94" s="55">
        <f t="shared" si="21"/>
        <v>0</v>
      </c>
      <c r="T94" s="55">
        <f t="shared" si="22"/>
        <v>0</v>
      </c>
      <c r="U94" s="55">
        <f t="shared" si="23"/>
        <v>0</v>
      </c>
      <c r="V94" s="55" t="b">
        <f t="shared" si="24"/>
        <v>0</v>
      </c>
      <c r="W94" s="55" t="b">
        <f t="shared" si="25"/>
        <v>0</v>
      </c>
      <c r="X94" s="55" t="b">
        <f t="shared" si="26"/>
        <v>0</v>
      </c>
      <c r="Y94" s="55" t="str">
        <f t="shared" si="27"/>
        <v/>
      </c>
    </row>
    <row r="95" spans="1:25" x14ac:dyDescent="0.2">
      <c r="A95" s="69" t="str">
        <f t="shared" si="28"/>
        <v/>
      </c>
      <c r="G95" s="131" t="str">
        <f>IF(B95&lt;&gt;"",IF(E95&lt;&gt;"",VLOOKUP(E95,Configuration!$C$4:$F$7,4,FALSE),0),"")</f>
        <v/>
      </c>
      <c r="H95" s="131" t="str">
        <f t="shared" si="19"/>
        <v/>
      </c>
      <c r="O95" s="55" t="b">
        <f t="shared" si="20"/>
        <v>0</v>
      </c>
      <c r="P95" s="55">
        <f t="shared" si="29"/>
        <v>0</v>
      </c>
      <c r="Q95" s="55">
        <f t="shared" si="30"/>
        <v>0</v>
      </c>
      <c r="R95" s="55">
        <f t="shared" si="31"/>
        <v>0</v>
      </c>
      <c r="S95" s="55">
        <f t="shared" si="21"/>
        <v>0</v>
      </c>
      <c r="T95" s="55">
        <f t="shared" si="22"/>
        <v>0</v>
      </c>
      <c r="U95" s="55">
        <f t="shared" si="23"/>
        <v>0</v>
      </c>
      <c r="V95" s="55" t="b">
        <f t="shared" si="24"/>
        <v>0</v>
      </c>
      <c r="W95" s="55" t="b">
        <f t="shared" si="25"/>
        <v>0</v>
      </c>
      <c r="X95" s="55" t="b">
        <f t="shared" si="26"/>
        <v>0</v>
      </c>
      <c r="Y95" s="55" t="str">
        <f t="shared" si="27"/>
        <v/>
      </c>
    </row>
    <row r="96" spans="1:25" x14ac:dyDescent="0.2">
      <c r="A96" s="69" t="str">
        <f t="shared" si="28"/>
        <v/>
      </c>
      <c r="G96" s="131" t="str">
        <f>IF(B96&lt;&gt;"",IF(E96&lt;&gt;"",VLOOKUP(E96,Configuration!$C$4:$F$7,4,FALSE),0),"")</f>
        <v/>
      </c>
      <c r="H96" s="131" t="str">
        <f t="shared" si="19"/>
        <v/>
      </c>
      <c r="O96" s="55" t="b">
        <f t="shared" si="20"/>
        <v>0</v>
      </c>
      <c r="P96" s="55">
        <f t="shared" si="29"/>
        <v>0</v>
      </c>
      <c r="Q96" s="55">
        <f t="shared" si="30"/>
        <v>0</v>
      </c>
      <c r="R96" s="55">
        <f t="shared" si="31"/>
        <v>0</v>
      </c>
      <c r="S96" s="55">
        <f t="shared" si="21"/>
        <v>0</v>
      </c>
      <c r="T96" s="55">
        <f t="shared" si="22"/>
        <v>0</v>
      </c>
      <c r="U96" s="55">
        <f t="shared" si="23"/>
        <v>0</v>
      </c>
      <c r="V96" s="55" t="b">
        <f t="shared" si="24"/>
        <v>0</v>
      </c>
      <c r="W96" s="55" t="b">
        <f t="shared" si="25"/>
        <v>0</v>
      </c>
      <c r="X96" s="55" t="b">
        <f t="shared" si="26"/>
        <v>0</v>
      </c>
      <c r="Y96" s="55" t="str">
        <f t="shared" si="27"/>
        <v/>
      </c>
    </row>
    <row r="97" spans="1:25" x14ac:dyDescent="0.2">
      <c r="A97" s="69" t="str">
        <f t="shared" si="28"/>
        <v/>
      </c>
      <c r="G97" s="131" t="str">
        <f>IF(B97&lt;&gt;"",IF(E97&lt;&gt;"",VLOOKUP(E97,Configuration!$C$4:$F$7,4,FALSE),0),"")</f>
        <v/>
      </c>
      <c r="H97" s="131" t="str">
        <f t="shared" si="19"/>
        <v/>
      </c>
      <c r="O97" s="55" t="b">
        <f t="shared" si="20"/>
        <v>0</v>
      </c>
      <c r="P97" s="55">
        <f t="shared" si="29"/>
        <v>0</v>
      </c>
      <c r="Q97" s="55">
        <f t="shared" si="30"/>
        <v>0</v>
      </c>
      <c r="R97" s="55">
        <f t="shared" si="31"/>
        <v>0</v>
      </c>
      <c r="S97" s="55">
        <f t="shared" si="21"/>
        <v>0</v>
      </c>
      <c r="T97" s="55">
        <f t="shared" si="22"/>
        <v>0</v>
      </c>
      <c r="U97" s="55">
        <f t="shared" si="23"/>
        <v>0</v>
      </c>
      <c r="V97" s="55" t="b">
        <f t="shared" si="24"/>
        <v>0</v>
      </c>
      <c r="W97" s="55" t="b">
        <f t="shared" si="25"/>
        <v>0</v>
      </c>
      <c r="X97" s="55" t="b">
        <f t="shared" si="26"/>
        <v>0</v>
      </c>
      <c r="Y97" s="55" t="str">
        <f t="shared" si="27"/>
        <v/>
      </c>
    </row>
    <row r="98" spans="1:25" x14ac:dyDescent="0.2">
      <c r="A98" s="69" t="str">
        <f t="shared" si="28"/>
        <v/>
      </c>
      <c r="G98" s="131" t="str">
        <f>IF(B98&lt;&gt;"",IF(E98&lt;&gt;"",VLOOKUP(E98,Configuration!$C$4:$F$7,4,FALSE),0),"")</f>
        <v/>
      </c>
      <c r="H98" s="131" t="str">
        <f t="shared" si="19"/>
        <v/>
      </c>
      <c r="O98" s="55" t="b">
        <f t="shared" si="20"/>
        <v>0</v>
      </c>
      <c r="P98" s="55">
        <f t="shared" si="29"/>
        <v>0</v>
      </c>
      <c r="Q98" s="55">
        <f t="shared" si="30"/>
        <v>0</v>
      </c>
      <c r="R98" s="55">
        <f t="shared" si="31"/>
        <v>0</v>
      </c>
      <c r="S98" s="55">
        <f t="shared" si="21"/>
        <v>0</v>
      </c>
      <c r="T98" s="55">
        <f t="shared" si="22"/>
        <v>0</v>
      </c>
      <c r="U98" s="55">
        <f t="shared" si="23"/>
        <v>0</v>
      </c>
      <c r="V98" s="55" t="b">
        <f t="shared" si="24"/>
        <v>0</v>
      </c>
      <c r="W98" s="55" t="b">
        <f t="shared" si="25"/>
        <v>0</v>
      </c>
      <c r="X98" s="55" t="b">
        <f t="shared" si="26"/>
        <v>0</v>
      </c>
      <c r="Y98" s="55" t="str">
        <f t="shared" si="27"/>
        <v/>
      </c>
    </row>
    <row r="99" spans="1:25" x14ac:dyDescent="0.2">
      <c r="A99" s="69" t="str">
        <f t="shared" si="28"/>
        <v/>
      </c>
      <c r="G99" s="131" t="str">
        <f>IF(B99&lt;&gt;"",IF(E99&lt;&gt;"",VLOOKUP(E99,Configuration!$C$4:$F$7,4,FALSE),0),"")</f>
        <v/>
      </c>
      <c r="H99" s="131" t="str">
        <f t="shared" si="19"/>
        <v/>
      </c>
      <c r="O99" s="55" t="b">
        <f t="shared" si="20"/>
        <v>0</v>
      </c>
      <c r="P99" s="55">
        <f t="shared" si="29"/>
        <v>0</v>
      </c>
      <c r="Q99" s="55">
        <f t="shared" si="30"/>
        <v>0</v>
      </c>
      <c r="R99" s="55">
        <f t="shared" si="31"/>
        <v>0</v>
      </c>
      <c r="S99" s="55">
        <f t="shared" si="21"/>
        <v>0</v>
      </c>
      <c r="T99" s="55">
        <f t="shared" si="22"/>
        <v>0</v>
      </c>
      <c r="U99" s="55">
        <f t="shared" si="23"/>
        <v>0</v>
      </c>
      <c r="V99" s="55" t="b">
        <f t="shared" si="24"/>
        <v>0</v>
      </c>
      <c r="W99" s="55" t="b">
        <f t="shared" si="25"/>
        <v>0</v>
      </c>
      <c r="X99" s="55" t="b">
        <f t="shared" si="26"/>
        <v>0</v>
      </c>
      <c r="Y99" s="55" t="str">
        <f t="shared" si="27"/>
        <v/>
      </c>
    </row>
    <row r="100" spans="1:25" x14ac:dyDescent="0.2">
      <c r="A100" s="69" t="str">
        <f t="shared" si="28"/>
        <v/>
      </c>
      <c r="G100" s="131" t="str">
        <f>IF(B100&lt;&gt;"",IF(E100&lt;&gt;"",VLOOKUP(E100,Configuration!$C$4:$F$7,4,FALSE),0),"")</f>
        <v/>
      </c>
      <c r="H100" s="131" t="str">
        <f t="shared" si="19"/>
        <v/>
      </c>
      <c r="O100" s="55" t="b">
        <f t="shared" si="20"/>
        <v>0</v>
      </c>
      <c r="P100" s="55">
        <f t="shared" si="29"/>
        <v>0</v>
      </c>
      <c r="Q100" s="55">
        <f t="shared" si="30"/>
        <v>0</v>
      </c>
      <c r="R100" s="55">
        <f t="shared" si="31"/>
        <v>0</v>
      </c>
      <c r="S100" s="55">
        <f t="shared" si="21"/>
        <v>0</v>
      </c>
      <c r="T100" s="55">
        <f t="shared" si="22"/>
        <v>0</v>
      </c>
      <c r="U100" s="55">
        <f t="shared" si="23"/>
        <v>0</v>
      </c>
      <c r="V100" s="55" t="b">
        <f t="shared" si="24"/>
        <v>0</v>
      </c>
      <c r="W100" s="55" t="b">
        <f t="shared" si="25"/>
        <v>0</v>
      </c>
      <c r="X100" s="55" t="b">
        <f t="shared" si="26"/>
        <v>0</v>
      </c>
      <c r="Y100" s="55" t="str">
        <f t="shared" si="27"/>
        <v/>
      </c>
    </row>
    <row r="101" spans="1:25" x14ac:dyDescent="0.2">
      <c r="A101" s="69" t="str">
        <f t="shared" si="28"/>
        <v/>
      </c>
      <c r="G101" s="131" t="str">
        <f>IF(B101&lt;&gt;"",IF(E101&lt;&gt;"",VLOOKUP(E101,Configuration!$C$4:$F$7,4,FALSE),0),"")</f>
        <v/>
      </c>
      <c r="H101" s="131" t="str">
        <f t="shared" si="19"/>
        <v/>
      </c>
      <c r="O101" s="55" t="b">
        <f t="shared" si="20"/>
        <v>0</v>
      </c>
      <c r="P101" s="55">
        <f t="shared" si="29"/>
        <v>0</v>
      </c>
      <c r="Q101" s="55">
        <f t="shared" si="30"/>
        <v>0</v>
      </c>
      <c r="R101" s="55">
        <f t="shared" si="31"/>
        <v>0</v>
      </c>
      <c r="S101" s="55">
        <f t="shared" si="21"/>
        <v>0</v>
      </c>
      <c r="T101" s="55">
        <f t="shared" si="22"/>
        <v>0</v>
      </c>
      <c r="U101" s="55">
        <f t="shared" si="23"/>
        <v>0</v>
      </c>
      <c r="V101" s="55" t="b">
        <f t="shared" si="24"/>
        <v>0</v>
      </c>
      <c r="W101" s="55" t="b">
        <f t="shared" si="25"/>
        <v>0</v>
      </c>
      <c r="X101" s="55" t="b">
        <f t="shared" si="26"/>
        <v>0</v>
      </c>
      <c r="Y101" s="55" t="str">
        <f t="shared" si="27"/>
        <v/>
      </c>
    </row>
    <row r="102" spans="1:25" x14ac:dyDescent="0.2">
      <c r="A102" s="69" t="str">
        <f t="shared" si="28"/>
        <v/>
      </c>
      <c r="G102" s="131" t="str">
        <f>IF(B102&lt;&gt;"",IF(E102&lt;&gt;"",VLOOKUP(E102,Configuration!$C$4:$F$7,4,FALSE),0),"")</f>
        <v/>
      </c>
      <c r="H102" s="131" t="str">
        <f t="shared" si="19"/>
        <v/>
      </c>
      <c r="O102" s="55" t="b">
        <f t="shared" si="20"/>
        <v>0</v>
      </c>
      <c r="P102" s="55">
        <f t="shared" si="29"/>
        <v>0</v>
      </c>
      <c r="Q102" s="55">
        <f t="shared" si="30"/>
        <v>0</v>
      </c>
      <c r="R102" s="55">
        <f t="shared" si="31"/>
        <v>0</v>
      </c>
      <c r="S102" s="55">
        <f t="shared" si="21"/>
        <v>0</v>
      </c>
      <c r="T102" s="55">
        <f t="shared" si="22"/>
        <v>0</v>
      </c>
      <c r="U102" s="55">
        <f t="shared" si="23"/>
        <v>0</v>
      </c>
      <c r="V102" s="55" t="b">
        <f t="shared" si="24"/>
        <v>0</v>
      </c>
      <c r="W102" s="55" t="b">
        <f t="shared" si="25"/>
        <v>0</v>
      </c>
      <c r="X102" s="55" t="b">
        <f t="shared" si="26"/>
        <v>0</v>
      </c>
      <c r="Y102" s="55" t="str">
        <f t="shared" si="27"/>
        <v/>
      </c>
    </row>
    <row r="103" spans="1:25" x14ac:dyDescent="0.2">
      <c r="A103" s="69" t="str">
        <f t="shared" si="28"/>
        <v/>
      </c>
      <c r="G103" s="131" t="str">
        <f>IF(B103&lt;&gt;"",IF(E103&lt;&gt;"",VLOOKUP(E103,Configuration!$C$4:$F$7,4,FALSE),0),"")</f>
        <v/>
      </c>
      <c r="H103" s="131" t="str">
        <f t="shared" si="19"/>
        <v/>
      </c>
      <c r="O103" s="55" t="b">
        <f t="shared" si="20"/>
        <v>0</v>
      </c>
      <c r="P103" s="55">
        <f t="shared" si="29"/>
        <v>0</v>
      </c>
      <c r="Q103" s="55">
        <f t="shared" si="30"/>
        <v>0</v>
      </c>
      <c r="R103" s="55">
        <f t="shared" si="31"/>
        <v>0</v>
      </c>
      <c r="S103" s="55">
        <f t="shared" si="21"/>
        <v>0</v>
      </c>
      <c r="T103" s="55">
        <f t="shared" si="22"/>
        <v>0</v>
      </c>
      <c r="U103" s="55">
        <f t="shared" si="23"/>
        <v>0</v>
      </c>
      <c r="V103" s="55" t="b">
        <f t="shared" si="24"/>
        <v>0</v>
      </c>
      <c r="W103" s="55" t="b">
        <f t="shared" si="25"/>
        <v>0</v>
      </c>
      <c r="X103" s="55" t="b">
        <f t="shared" si="26"/>
        <v>0</v>
      </c>
      <c r="Y103" s="55" t="str">
        <f t="shared" si="27"/>
        <v/>
      </c>
    </row>
    <row r="104" spans="1:25" x14ac:dyDescent="0.2">
      <c r="A104" s="69" t="str">
        <f t="shared" ref="A104" si="35">IF(B104&lt;&gt;"",A103+1,"")</f>
        <v/>
      </c>
      <c r="G104" s="131" t="str">
        <f>IF(B104&lt;&gt;"",IF(E104&lt;&gt;"",VLOOKUP(E104,Configuration!$C$4:$F$7,4,FALSE),0),"")</f>
        <v/>
      </c>
      <c r="H104" s="131" t="str">
        <f t="shared" ref="H104:H132" si="36">IF(B104&lt;&gt;"",IF(AND(E104&lt;&gt;"",K104&lt;&gt;_out),G104*IF(F104&gt;0,F104,1),0),"")</f>
        <v/>
      </c>
      <c r="O104" s="55" t="b">
        <f t="shared" si="20"/>
        <v>0</v>
      </c>
      <c r="P104" s="55">
        <f t="shared" si="29"/>
        <v>0</v>
      </c>
      <c r="Q104" s="55">
        <f t="shared" si="30"/>
        <v>0</v>
      </c>
      <c r="R104" s="55">
        <f t="shared" si="31"/>
        <v>0</v>
      </c>
      <c r="S104" s="55">
        <f t="shared" si="21"/>
        <v>0</v>
      </c>
      <c r="T104" s="55">
        <f t="shared" si="22"/>
        <v>0</v>
      </c>
      <c r="U104" s="55">
        <f t="shared" si="23"/>
        <v>0</v>
      </c>
      <c r="V104" s="55" t="b">
        <f t="shared" si="24"/>
        <v>0</v>
      </c>
      <c r="W104" s="55" t="b">
        <f t="shared" si="25"/>
        <v>0</v>
      </c>
      <c r="X104" s="55" t="b">
        <f t="shared" si="26"/>
        <v>0</v>
      </c>
      <c r="Y104" s="55" t="str">
        <f t="shared" si="27"/>
        <v/>
      </c>
    </row>
    <row r="105" spans="1:25" x14ac:dyDescent="0.2">
      <c r="A105" s="69" t="str">
        <f t="shared" ref="A105:A168" si="37">IF(B105&lt;&gt;"",A104+1,"")</f>
        <v/>
      </c>
      <c r="G105" s="131" t="str">
        <f>IF(B105&lt;&gt;"",IF(E105&lt;&gt;"",VLOOKUP(E105,Configuration!$C$4:$F$7,4,FALSE),0),"")</f>
        <v/>
      </c>
      <c r="H105" s="131" t="str">
        <f t="shared" si="36"/>
        <v/>
      </c>
      <c r="O105" s="55" t="b">
        <f t="shared" ref="O105:O168" si="38">AND(E105=(_tocomplex),(I105)&lt;&gt;_later,(K105)&lt;&gt;_out)</f>
        <v>0</v>
      </c>
      <c r="P105" s="55">
        <f t="shared" ref="P105:P168" si="39">IF(LOWER(I105)=LOWER(_tolaunch),H105,0)</f>
        <v>0</v>
      </c>
      <c r="Q105" s="55">
        <f t="shared" ref="Q105:Q168" si="40">IF(LOWER(I105)=LOWER(_posibletolaunch),H105,0)</f>
        <v>0</v>
      </c>
      <c r="R105" s="55">
        <f t="shared" ref="R105:R168" si="41">IF(LOWER(I105)=LOWER(_later),H105,0)</f>
        <v>0</v>
      </c>
      <c r="S105" s="55">
        <f t="shared" si="21"/>
        <v>0</v>
      </c>
      <c r="T105" s="55">
        <f t="shared" si="22"/>
        <v>0</v>
      </c>
      <c r="U105" s="55">
        <f t="shared" si="23"/>
        <v>0</v>
      </c>
      <c r="V105" s="55" t="b">
        <f t="shared" ref="V105:V168" si="42">AND(I105=_tolaunch,K105&lt;&gt;_out)</f>
        <v>0</v>
      </c>
      <c r="W105" s="55" t="b">
        <f t="shared" ref="W105:W168" si="43">AND(I105=_posibletolaunch,K105&lt;&gt;_out)</f>
        <v>0</v>
      </c>
      <c r="X105" s="55" t="b">
        <f t="shared" ref="X105:X168" si="44">AND(I105=_later,K105&lt;&gt;_out)</f>
        <v>0</v>
      </c>
      <c r="Y105" s="55" t="str">
        <f t="shared" si="27"/>
        <v/>
      </c>
    </row>
    <row r="106" spans="1:25" x14ac:dyDescent="0.2">
      <c r="A106" s="69" t="str">
        <f t="shared" si="37"/>
        <v/>
      </c>
      <c r="G106" s="131" t="str">
        <f>IF(B106&lt;&gt;"",IF(E106&lt;&gt;"",VLOOKUP(E106,Configuration!$C$4:$F$7,4,FALSE),0),"")</f>
        <v/>
      </c>
      <c r="H106" s="131" t="str">
        <f t="shared" si="36"/>
        <v/>
      </c>
      <c r="O106" s="55" t="b">
        <f t="shared" si="38"/>
        <v>0</v>
      </c>
      <c r="P106" s="55">
        <f t="shared" si="39"/>
        <v>0</v>
      </c>
      <c r="Q106" s="55">
        <f t="shared" si="40"/>
        <v>0</v>
      </c>
      <c r="R106" s="55">
        <f t="shared" si="41"/>
        <v>0</v>
      </c>
      <c r="S106" s="55">
        <f t="shared" si="21"/>
        <v>0</v>
      </c>
      <c r="T106" s="55">
        <f t="shared" si="22"/>
        <v>0</v>
      </c>
      <c r="U106" s="55">
        <f t="shared" si="23"/>
        <v>0</v>
      </c>
      <c r="V106" s="55" t="b">
        <f t="shared" si="42"/>
        <v>0</v>
      </c>
      <c r="W106" s="55" t="b">
        <f t="shared" si="43"/>
        <v>0</v>
      </c>
      <c r="X106" s="55" t="b">
        <f t="shared" si="44"/>
        <v>0</v>
      </c>
      <c r="Y106" s="55" t="str">
        <f t="shared" si="27"/>
        <v/>
      </c>
    </row>
    <row r="107" spans="1:25" x14ac:dyDescent="0.2">
      <c r="A107" s="69" t="str">
        <f t="shared" si="37"/>
        <v/>
      </c>
      <c r="G107" s="131" t="str">
        <f>IF(B107&lt;&gt;"",IF(E107&lt;&gt;"",VLOOKUP(E107,Configuration!$C$4:$F$7,4,FALSE),0),"")</f>
        <v/>
      </c>
      <c r="H107" s="131" t="str">
        <f t="shared" si="36"/>
        <v/>
      </c>
      <c r="O107" s="55" t="b">
        <f t="shared" si="38"/>
        <v>0</v>
      </c>
      <c r="P107" s="55">
        <f t="shared" si="39"/>
        <v>0</v>
      </c>
      <c r="Q107" s="55">
        <f t="shared" si="40"/>
        <v>0</v>
      </c>
      <c r="R107" s="55">
        <f t="shared" si="41"/>
        <v>0</v>
      </c>
      <c r="S107" s="55">
        <f t="shared" si="21"/>
        <v>0</v>
      </c>
      <c r="T107" s="55">
        <f t="shared" si="22"/>
        <v>0</v>
      </c>
      <c r="U107" s="55">
        <f t="shared" si="23"/>
        <v>0</v>
      </c>
      <c r="V107" s="55" t="b">
        <f t="shared" si="42"/>
        <v>0</v>
      </c>
      <c r="W107" s="55" t="b">
        <f t="shared" si="43"/>
        <v>0</v>
      </c>
      <c r="X107" s="55" t="b">
        <f t="shared" si="44"/>
        <v>0</v>
      </c>
      <c r="Y107" s="55" t="str">
        <f t="shared" si="27"/>
        <v/>
      </c>
    </row>
    <row r="108" spans="1:25" x14ac:dyDescent="0.2">
      <c r="A108" s="69" t="str">
        <f t="shared" si="37"/>
        <v/>
      </c>
      <c r="G108" s="131" t="str">
        <f>IF(B108&lt;&gt;"",IF(E108&lt;&gt;"",VLOOKUP(E108,Configuration!$C$4:$F$7,4,FALSE),0),"")</f>
        <v/>
      </c>
      <c r="H108" s="131" t="str">
        <f t="shared" si="36"/>
        <v/>
      </c>
      <c r="O108" s="55" t="b">
        <f t="shared" si="38"/>
        <v>0</v>
      </c>
      <c r="P108" s="55">
        <f t="shared" si="39"/>
        <v>0</v>
      </c>
      <c r="Q108" s="55">
        <f t="shared" si="40"/>
        <v>0</v>
      </c>
      <c r="R108" s="55">
        <f t="shared" si="41"/>
        <v>0</v>
      </c>
      <c r="S108" s="55">
        <f t="shared" si="21"/>
        <v>0</v>
      </c>
      <c r="T108" s="55">
        <f t="shared" si="22"/>
        <v>0</v>
      </c>
      <c r="U108" s="55">
        <f t="shared" si="23"/>
        <v>0</v>
      </c>
      <c r="V108" s="55" t="b">
        <f t="shared" si="42"/>
        <v>0</v>
      </c>
      <c r="W108" s="55" t="b">
        <f t="shared" si="43"/>
        <v>0</v>
      </c>
      <c r="X108" s="55" t="b">
        <f t="shared" si="44"/>
        <v>0</v>
      </c>
      <c r="Y108" s="55" t="str">
        <f t="shared" si="27"/>
        <v/>
      </c>
    </row>
    <row r="109" spans="1:25" x14ac:dyDescent="0.2">
      <c r="A109" s="69" t="str">
        <f t="shared" si="37"/>
        <v/>
      </c>
      <c r="G109" s="131" t="str">
        <f>IF(B109&lt;&gt;"",IF(E109&lt;&gt;"",VLOOKUP(E109,Configuration!$C$4:$F$7,4,FALSE),0),"")</f>
        <v/>
      </c>
      <c r="H109" s="131" t="str">
        <f t="shared" si="36"/>
        <v/>
      </c>
      <c r="O109" s="55" t="b">
        <f t="shared" si="38"/>
        <v>0</v>
      </c>
      <c r="P109" s="55">
        <f t="shared" si="39"/>
        <v>0</v>
      </c>
      <c r="Q109" s="55">
        <f t="shared" si="40"/>
        <v>0</v>
      </c>
      <c r="R109" s="55">
        <f t="shared" si="41"/>
        <v>0</v>
      </c>
      <c r="S109" s="55">
        <f t="shared" si="21"/>
        <v>0</v>
      </c>
      <c r="T109" s="55">
        <f t="shared" si="22"/>
        <v>0</v>
      </c>
      <c r="U109" s="55">
        <f t="shared" si="23"/>
        <v>0</v>
      </c>
      <c r="V109" s="55" t="b">
        <f t="shared" si="42"/>
        <v>0</v>
      </c>
      <c r="W109" s="55" t="b">
        <f t="shared" si="43"/>
        <v>0</v>
      </c>
      <c r="X109" s="55" t="b">
        <f t="shared" si="44"/>
        <v>0</v>
      </c>
      <c r="Y109" s="55" t="str">
        <f t="shared" si="27"/>
        <v/>
      </c>
    </row>
    <row r="110" spans="1:25" x14ac:dyDescent="0.2">
      <c r="A110" s="69" t="str">
        <f t="shared" si="37"/>
        <v/>
      </c>
      <c r="G110" s="131" t="str">
        <f>IF(B110&lt;&gt;"",IF(E110&lt;&gt;"",VLOOKUP(E110,Configuration!$C$4:$F$7,4,FALSE),0),"")</f>
        <v/>
      </c>
      <c r="H110" s="131" t="str">
        <f t="shared" si="36"/>
        <v/>
      </c>
      <c r="O110" s="55" t="b">
        <f t="shared" si="38"/>
        <v>0</v>
      </c>
      <c r="P110" s="55">
        <f t="shared" si="39"/>
        <v>0</v>
      </c>
      <c r="Q110" s="55">
        <f t="shared" si="40"/>
        <v>0</v>
      </c>
      <c r="R110" s="55">
        <f t="shared" si="41"/>
        <v>0</v>
      </c>
      <c r="S110" s="55">
        <f t="shared" si="21"/>
        <v>0</v>
      </c>
      <c r="T110" s="55">
        <f t="shared" si="22"/>
        <v>0</v>
      </c>
      <c r="U110" s="55">
        <f t="shared" si="23"/>
        <v>0</v>
      </c>
      <c r="V110" s="55" t="b">
        <f t="shared" si="42"/>
        <v>0</v>
      </c>
      <c r="W110" s="55" t="b">
        <f t="shared" si="43"/>
        <v>0</v>
      </c>
      <c r="X110" s="55" t="b">
        <f t="shared" si="44"/>
        <v>0</v>
      </c>
      <c r="Y110" s="55" t="str">
        <f t="shared" si="27"/>
        <v/>
      </c>
    </row>
    <row r="111" spans="1:25" x14ac:dyDescent="0.2">
      <c r="A111" s="69" t="str">
        <f t="shared" si="37"/>
        <v/>
      </c>
      <c r="G111" s="131" t="str">
        <f>IF(B111&lt;&gt;"",IF(E111&lt;&gt;"",VLOOKUP(E111,Configuration!$C$4:$F$7,4,FALSE),0),"")</f>
        <v/>
      </c>
      <c r="H111" s="131" t="str">
        <f t="shared" si="36"/>
        <v/>
      </c>
      <c r="O111" s="55" t="b">
        <f t="shared" si="38"/>
        <v>0</v>
      </c>
      <c r="P111" s="55">
        <f t="shared" si="39"/>
        <v>0</v>
      </c>
      <c r="Q111" s="55">
        <f t="shared" si="40"/>
        <v>0</v>
      </c>
      <c r="R111" s="55">
        <f t="shared" si="41"/>
        <v>0</v>
      </c>
      <c r="S111" s="55">
        <f t="shared" si="21"/>
        <v>0</v>
      </c>
      <c r="T111" s="55">
        <f t="shared" si="22"/>
        <v>0</v>
      </c>
      <c r="U111" s="55">
        <f t="shared" si="23"/>
        <v>0</v>
      </c>
      <c r="V111" s="55" t="b">
        <f t="shared" si="42"/>
        <v>0</v>
      </c>
      <c r="W111" s="55" t="b">
        <f t="shared" si="43"/>
        <v>0</v>
      </c>
      <c r="X111" s="55" t="b">
        <f t="shared" si="44"/>
        <v>0</v>
      </c>
      <c r="Y111" s="55" t="str">
        <f t="shared" si="27"/>
        <v/>
      </c>
    </row>
    <row r="112" spans="1:25" x14ac:dyDescent="0.2">
      <c r="A112" s="69" t="str">
        <f t="shared" si="37"/>
        <v/>
      </c>
      <c r="G112" s="131" t="str">
        <f>IF(B112&lt;&gt;"",IF(E112&lt;&gt;"",VLOOKUP(E112,Configuration!$C$4:$F$7,4,FALSE),0),"")</f>
        <v/>
      </c>
      <c r="H112" s="131" t="str">
        <f t="shared" si="36"/>
        <v/>
      </c>
      <c r="O112" s="55" t="b">
        <f t="shared" si="38"/>
        <v>0</v>
      </c>
      <c r="P112" s="55">
        <f t="shared" si="39"/>
        <v>0</v>
      </c>
      <c r="Q112" s="55">
        <f t="shared" si="40"/>
        <v>0</v>
      </c>
      <c r="R112" s="55">
        <f t="shared" si="41"/>
        <v>0</v>
      </c>
      <c r="S112" s="55">
        <f t="shared" si="21"/>
        <v>0</v>
      </c>
      <c r="T112" s="55">
        <f t="shared" si="22"/>
        <v>0</v>
      </c>
      <c r="U112" s="55">
        <f t="shared" si="23"/>
        <v>0</v>
      </c>
      <c r="V112" s="55" t="b">
        <f t="shared" si="42"/>
        <v>0</v>
      </c>
      <c r="W112" s="55" t="b">
        <f t="shared" si="43"/>
        <v>0</v>
      </c>
      <c r="X112" s="55" t="b">
        <f t="shared" si="44"/>
        <v>0</v>
      </c>
      <c r="Y112" s="55" t="str">
        <f t="shared" si="27"/>
        <v/>
      </c>
    </row>
    <row r="113" spans="1:25" x14ac:dyDescent="0.2">
      <c r="A113" s="69" t="str">
        <f t="shared" si="37"/>
        <v/>
      </c>
      <c r="G113" s="131" t="str">
        <f>IF(B113&lt;&gt;"",IF(E113&lt;&gt;"",VLOOKUP(E113,Configuration!$C$4:$F$7,4,FALSE),0),"")</f>
        <v/>
      </c>
      <c r="H113" s="131" t="str">
        <f t="shared" si="36"/>
        <v/>
      </c>
      <c r="O113" s="55" t="b">
        <f t="shared" si="38"/>
        <v>0</v>
      </c>
      <c r="P113" s="55">
        <f t="shared" si="39"/>
        <v>0</v>
      </c>
      <c r="Q113" s="55">
        <f t="shared" si="40"/>
        <v>0</v>
      </c>
      <c r="R113" s="55">
        <f t="shared" si="41"/>
        <v>0</v>
      </c>
      <c r="S113" s="55">
        <f t="shared" si="21"/>
        <v>0</v>
      </c>
      <c r="T113" s="55">
        <f t="shared" si="22"/>
        <v>0</v>
      </c>
      <c r="U113" s="55">
        <f t="shared" si="23"/>
        <v>0</v>
      </c>
      <c r="V113" s="55" t="b">
        <f t="shared" si="42"/>
        <v>0</v>
      </c>
      <c r="W113" s="55" t="b">
        <f t="shared" si="43"/>
        <v>0</v>
      </c>
      <c r="X113" s="55" t="b">
        <f t="shared" si="44"/>
        <v>0</v>
      </c>
      <c r="Y113" s="55" t="str">
        <f t="shared" si="27"/>
        <v/>
      </c>
    </row>
    <row r="114" spans="1:25" x14ac:dyDescent="0.2">
      <c r="A114" s="69" t="str">
        <f t="shared" si="37"/>
        <v/>
      </c>
      <c r="G114" s="131" t="str">
        <f>IF(B114&lt;&gt;"",IF(E114&lt;&gt;"",VLOOKUP(E114,Configuration!$C$4:$F$7,4,FALSE),0),"")</f>
        <v/>
      </c>
      <c r="H114" s="131" t="str">
        <f t="shared" si="36"/>
        <v/>
      </c>
      <c r="O114" s="55" t="b">
        <f t="shared" si="38"/>
        <v>0</v>
      </c>
      <c r="P114" s="55">
        <f t="shared" si="39"/>
        <v>0</v>
      </c>
      <c r="Q114" s="55">
        <f t="shared" si="40"/>
        <v>0</v>
      </c>
      <c r="R114" s="55">
        <f t="shared" si="41"/>
        <v>0</v>
      </c>
      <c r="S114" s="55">
        <f t="shared" si="21"/>
        <v>0</v>
      </c>
      <c r="T114" s="55">
        <f t="shared" si="22"/>
        <v>0</v>
      </c>
      <c r="U114" s="55">
        <f t="shared" si="23"/>
        <v>0</v>
      </c>
      <c r="V114" s="55" t="b">
        <f t="shared" si="42"/>
        <v>0</v>
      </c>
      <c r="W114" s="55" t="b">
        <f t="shared" si="43"/>
        <v>0</v>
      </c>
      <c r="X114" s="55" t="b">
        <f t="shared" si="44"/>
        <v>0</v>
      </c>
      <c r="Y114" s="55" t="str">
        <f t="shared" si="27"/>
        <v/>
      </c>
    </row>
    <row r="115" spans="1:25" x14ac:dyDescent="0.2">
      <c r="A115" s="69" t="str">
        <f t="shared" si="37"/>
        <v/>
      </c>
      <c r="G115" s="131" t="str">
        <f>IF(B115&lt;&gt;"",IF(E115&lt;&gt;"",VLOOKUP(E115,Configuration!$C$4:$F$7,4,FALSE),0),"")</f>
        <v/>
      </c>
      <c r="H115" s="131" t="str">
        <f t="shared" si="36"/>
        <v/>
      </c>
      <c r="O115" s="55" t="b">
        <f t="shared" si="38"/>
        <v>0</v>
      </c>
      <c r="P115" s="55">
        <f t="shared" si="39"/>
        <v>0</v>
      </c>
      <c r="Q115" s="55">
        <f t="shared" si="40"/>
        <v>0</v>
      </c>
      <c r="R115" s="55">
        <f t="shared" si="41"/>
        <v>0</v>
      </c>
      <c r="S115" s="55">
        <f t="shared" si="21"/>
        <v>0</v>
      </c>
      <c r="T115" s="55">
        <f t="shared" si="22"/>
        <v>0</v>
      </c>
      <c r="U115" s="55">
        <f t="shared" si="23"/>
        <v>0</v>
      </c>
      <c r="V115" s="55" t="b">
        <f t="shared" si="42"/>
        <v>0</v>
      </c>
      <c r="W115" s="55" t="b">
        <f t="shared" si="43"/>
        <v>0</v>
      </c>
      <c r="X115" s="55" t="b">
        <f t="shared" si="44"/>
        <v>0</v>
      </c>
      <c r="Y115" s="55" t="str">
        <f t="shared" si="27"/>
        <v/>
      </c>
    </row>
    <row r="116" spans="1:25" x14ac:dyDescent="0.2">
      <c r="A116" s="69" t="str">
        <f t="shared" si="37"/>
        <v/>
      </c>
      <c r="G116" s="131" t="str">
        <f>IF(B116&lt;&gt;"",IF(E116&lt;&gt;"",VLOOKUP(E116,Configuration!$C$4:$F$7,4,FALSE),0),"")</f>
        <v/>
      </c>
      <c r="H116" s="131" t="str">
        <f t="shared" si="36"/>
        <v/>
      </c>
      <c r="O116" s="55" t="b">
        <f t="shared" si="38"/>
        <v>0</v>
      </c>
      <c r="P116" s="55">
        <f t="shared" si="39"/>
        <v>0</v>
      </c>
      <c r="Q116" s="55">
        <f t="shared" si="40"/>
        <v>0</v>
      </c>
      <c r="R116" s="55">
        <f t="shared" si="41"/>
        <v>0</v>
      </c>
      <c r="S116" s="55">
        <f t="shared" si="21"/>
        <v>0</v>
      </c>
      <c r="T116" s="55">
        <f t="shared" si="22"/>
        <v>0</v>
      </c>
      <c r="U116" s="55">
        <f t="shared" si="23"/>
        <v>0</v>
      </c>
      <c r="V116" s="55" t="b">
        <f t="shared" si="42"/>
        <v>0</v>
      </c>
      <c r="W116" s="55" t="b">
        <f t="shared" si="43"/>
        <v>0</v>
      </c>
      <c r="X116" s="55" t="b">
        <f t="shared" si="44"/>
        <v>0</v>
      </c>
      <c r="Y116" s="55" t="str">
        <f t="shared" si="27"/>
        <v/>
      </c>
    </row>
    <row r="117" spans="1:25" x14ac:dyDescent="0.2">
      <c r="A117" s="69" t="str">
        <f t="shared" si="37"/>
        <v/>
      </c>
      <c r="G117" s="131" t="str">
        <f>IF(B117&lt;&gt;"",IF(E117&lt;&gt;"",VLOOKUP(E117,Configuration!$C$4:$F$7,4,FALSE),0),"")</f>
        <v/>
      </c>
      <c r="H117" s="131" t="str">
        <f t="shared" si="36"/>
        <v/>
      </c>
      <c r="O117" s="55" t="b">
        <f t="shared" si="38"/>
        <v>0</v>
      </c>
      <c r="P117" s="55">
        <f t="shared" si="39"/>
        <v>0</v>
      </c>
      <c r="Q117" s="55">
        <f t="shared" si="40"/>
        <v>0</v>
      </c>
      <c r="R117" s="55">
        <f t="shared" si="41"/>
        <v>0</v>
      </c>
      <c r="S117" s="55">
        <f t="shared" si="21"/>
        <v>0</v>
      </c>
      <c r="T117" s="55">
        <f t="shared" si="22"/>
        <v>0</v>
      </c>
      <c r="U117" s="55">
        <f t="shared" si="23"/>
        <v>0</v>
      </c>
      <c r="V117" s="55" t="b">
        <f t="shared" si="42"/>
        <v>0</v>
      </c>
      <c r="W117" s="55" t="b">
        <f t="shared" si="43"/>
        <v>0</v>
      </c>
      <c r="X117" s="55" t="b">
        <f t="shared" si="44"/>
        <v>0</v>
      </c>
      <c r="Y117" s="55" t="str">
        <f t="shared" si="27"/>
        <v/>
      </c>
    </row>
    <row r="118" spans="1:25" x14ac:dyDescent="0.2">
      <c r="A118" s="69" t="str">
        <f t="shared" si="37"/>
        <v/>
      </c>
      <c r="G118" s="131" t="str">
        <f>IF(B118&lt;&gt;"",IF(E118&lt;&gt;"",VLOOKUP(E118,Configuration!$C$4:$F$7,4,FALSE),0),"")</f>
        <v/>
      </c>
      <c r="H118" s="131" t="str">
        <f t="shared" si="36"/>
        <v/>
      </c>
      <c r="O118" s="55" t="b">
        <f t="shared" si="38"/>
        <v>0</v>
      </c>
      <c r="P118" s="55">
        <f t="shared" si="39"/>
        <v>0</v>
      </c>
      <c r="Q118" s="55">
        <f t="shared" si="40"/>
        <v>0</v>
      </c>
      <c r="R118" s="55">
        <f t="shared" si="41"/>
        <v>0</v>
      </c>
      <c r="S118" s="55">
        <f t="shared" si="21"/>
        <v>0</v>
      </c>
      <c r="T118" s="55">
        <f t="shared" si="22"/>
        <v>0</v>
      </c>
      <c r="U118" s="55">
        <f t="shared" si="23"/>
        <v>0</v>
      </c>
      <c r="V118" s="55" t="b">
        <f t="shared" si="42"/>
        <v>0</v>
      </c>
      <c r="W118" s="55" t="b">
        <f t="shared" si="43"/>
        <v>0</v>
      </c>
      <c r="X118" s="55" t="b">
        <f t="shared" si="44"/>
        <v>0</v>
      </c>
      <c r="Y118" s="55" t="str">
        <f t="shared" si="27"/>
        <v/>
      </c>
    </row>
    <row r="119" spans="1:25" x14ac:dyDescent="0.2">
      <c r="A119" s="69" t="str">
        <f t="shared" si="37"/>
        <v/>
      </c>
      <c r="G119" s="131" t="str">
        <f>IF(B119&lt;&gt;"",IF(E119&lt;&gt;"",VLOOKUP(E119,Configuration!$C$4:$F$7,4,FALSE),0),"")</f>
        <v/>
      </c>
      <c r="H119" s="131" t="str">
        <f t="shared" si="36"/>
        <v/>
      </c>
      <c r="O119" s="55" t="b">
        <f t="shared" si="38"/>
        <v>0</v>
      </c>
      <c r="P119" s="55">
        <f t="shared" si="39"/>
        <v>0</v>
      </c>
      <c r="Q119" s="55">
        <f t="shared" si="40"/>
        <v>0</v>
      </c>
      <c r="R119" s="55">
        <f t="shared" si="41"/>
        <v>0</v>
      </c>
      <c r="S119" s="55">
        <f t="shared" si="21"/>
        <v>0</v>
      </c>
      <c r="T119" s="55">
        <f t="shared" si="22"/>
        <v>0</v>
      </c>
      <c r="U119" s="55">
        <f t="shared" si="23"/>
        <v>0</v>
      </c>
      <c r="V119" s="55" t="b">
        <f t="shared" si="42"/>
        <v>0</v>
      </c>
      <c r="W119" s="55" t="b">
        <f t="shared" si="43"/>
        <v>0</v>
      </c>
      <c r="X119" s="55" t="b">
        <f t="shared" si="44"/>
        <v>0</v>
      </c>
      <c r="Y119" s="55" t="str">
        <f t="shared" si="27"/>
        <v/>
      </c>
    </row>
    <row r="120" spans="1:25" x14ac:dyDescent="0.2">
      <c r="A120" s="69" t="str">
        <f t="shared" si="37"/>
        <v/>
      </c>
      <c r="G120" s="131" t="str">
        <f>IF(B120&lt;&gt;"",IF(E120&lt;&gt;"",VLOOKUP(E120,Configuration!$C$4:$F$7,4,FALSE),0),"")</f>
        <v/>
      </c>
      <c r="H120" s="131" t="str">
        <f t="shared" si="36"/>
        <v/>
      </c>
      <c r="O120" s="55" t="b">
        <f t="shared" si="38"/>
        <v>0</v>
      </c>
      <c r="P120" s="55">
        <f t="shared" si="39"/>
        <v>0</v>
      </c>
      <c r="Q120" s="55">
        <f t="shared" si="40"/>
        <v>0</v>
      </c>
      <c r="R120" s="55">
        <f t="shared" si="41"/>
        <v>0</v>
      </c>
      <c r="S120" s="55">
        <f t="shared" si="21"/>
        <v>0</v>
      </c>
      <c r="T120" s="55">
        <f t="shared" si="22"/>
        <v>0</v>
      </c>
      <c r="U120" s="55">
        <f t="shared" si="23"/>
        <v>0</v>
      </c>
      <c r="V120" s="55" t="b">
        <f t="shared" si="42"/>
        <v>0</v>
      </c>
      <c r="W120" s="55" t="b">
        <f t="shared" si="43"/>
        <v>0</v>
      </c>
      <c r="X120" s="55" t="b">
        <f t="shared" si="44"/>
        <v>0</v>
      </c>
      <c r="Y120" s="55" t="str">
        <f t="shared" si="27"/>
        <v/>
      </c>
    </row>
    <row r="121" spans="1:25" x14ac:dyDescent="0.2">
      <c r="A121" s="69" t="str">
        <f t="shared" si="37"/>
        <v/>
      </c>
      <c r="G121" s="131" t="str">
        <f>IF(B121&lt;&gt;"",IF(E121&lt;&gt;"",VLOOKUP(E121,Configuration!$C$4:$F$7,4,FALSE),0),"")</f>
        <v/>
      </c>
      <c r="H121" s="131" t="str">
        <f t="shared" si="36"/>
        <v/>
      </c>
      <c r="O121" s="55" t="b">
        <f t="shared" si="38"/>
        <v>0</v>
      </c>
      <c r="P121" s="55">
        <f t="shared" si="39"/>
        <v>0</v>
      </c>
      <c r="Q121" s="55">
        <f t="shared" si="40"/>
        <v>0</v>
      </c>
      <c r="R121" s="55">
        <f t="shared" si="41"/>
        <v>0</v>
      </c>
      <c r="S121" s="55">
        <f t="shared" si="21"/>
        <v>0</v>
      </c>
      <c r="T121" s="55">
        <f t="shared" si="22"/>
        <v>0</v>
      </c>
      <c r="U121" s="55">
        <f t="shared" si="23"/>
        <v>0</v>
      </c>
      <c r="V121" s="55" t="b">
        <f t="shared" si="42"/>
        <v>0</v>
      </c>
      <c r="W121" s="55" t="b">
        <f t="shared" si="43"/>
        <v>0</v>
      </c>
      <c r="X121" s="55" t="b">
        <f t="shared" si="44"/>
        <v>0</v>
      </c>
      <c r="Y121" s="55" t="str">
        <f t="shared" si="27"/>
        <v/>
      </c>
    </row>
    <row r="122" spans="1:25" x14ac:dyDescent="0.2">
      <c r="A122" s="69" t="str">
        <f t="shared" si="37"/>
        <v/>
      </c>
      <c r="G122" s="131" t="str">
        <f>IF(B122&lt;&gt;"",IF(E122&lt;&gt;"",VLOOKUP(E122,Configuration!$C$4:$F$7,4,FALSE),0),"")</f>
        <v/>
      </c>
      <c r="H122" s="131" t="str">
        <f t="shared" si="36"/>
        <v/>
      </c>
      <c r="O122" s="55" t="b">
        <f t="shared" si="38"/>
        <v>0</v>
      </c>
      <c r="P122" s="55">
        <f t="shared" si="39"/>
        <v>0</v>
      </c>
      <c r="Q122" s="55">
        <f t="shared" si="40"/>
        <v>0</v>
      </c>
      <c r="R122" s="55">
        <f t="shared" si="41"/>
        <v>0</v>
      </c>
      <c r="S122" s="55">
        <f t="shared" si="21"/>
        <v>0</v>
      </c>
      <c r="T122" s="55">
        <f t="shared" si="22"/>
        <v>0</v>
      </c>
      <c r="U122" s="55">
        <f t="shared" si="23"/>
        <v>0</v>
      </c>
      <c r="V122" s="55" t="b">
        <f t="shared" si="42"/>
        <v>0</v>
      </c>
      <c r="W122" s="55" t="b">
        <f t="shared" si="43"/>
        <v>0</v>
      </c>
      <c r="X122" s="55" t="b">
        <f t="shared" si="44"/>
        <v>0</v>
      </c>
      <c r="Y122" s="55" t="str">
        <f t="shared" si="27"/>
        <v/>
      </c>
    </row>
    <row r="123" spans="1:25" x14ac:dyDescent="0.2">
      <c r="A123" s="69" t="str">
        <f t="shared" si="37"/>
        <v/>
      </c>
      <c r="G123" s="131" t="str">
        <f>IF(B123&lt;&gt;"",IF(E123&lt;&gt;"",VLOOKUP(E123,Configuration!$C$4:$F$7,4,FALSE),0),"")</f>
        <v/>
      </c>
      <c r="H123" s="131" t="str">
        <f t="shared" si="36"/>
        <v/>
      </c>
      <c r="O123" s="55" t="b">
        <f t="shared" si="38"/>
        <v>0</v>
      </c>
      <c r="P123" s="55">
        <f t="shared" si="39"/>
        <v>0</v>
      </c>
      <c r="Q123" s="55">
        <f t="shared" si="40"/>
        <v>0</v>
      </c>
      <c r="R123" s="55">
        <f t="shared" si="41"/>
        <v>0</v>
      </c>
      <c r="S123" s="55">
        <f t="shared" si="21"/>
        <v>0</v>
      </c>
      <c r="T123" s="55">
        <f t="shared" si="22"/>
        <v>0</v>
      </c>
      <c r="U123" s="55">
        <f t="shared" si="23"/>
        <v>0</v>
      </c>
      <c r="V123" s="55" t="b">
        <f t="shared" si="42"/>
        <v>0</v>
      </c>
      <c r="W123" s="55" t="b">
        <f t="shared" si="43"/>
        <v>0</v>
      </c>
      <c r="X123" s="55" t="b">
        <f t="shared" si="44"/>
        <v>0</v>
      </c>
      <c r="Y123" s="55" t="str">
        <f t="shared" si="27"/>
        <v/>
      </c>
    </row>
    <row r="124" spans="1:25" x14ac:dyDescent="0.2">
      <c r="A124" s="69" t="str">
        <f t="shared" si="37"/>
        <v/>
      </c>
      <c r="G124" s="131" t="str">
        <f>IF(B124&lt;&gt;"",IF(E124&lt;&gt;"",VLOOKUP(E124,Configuration!$C$4:$F$7,4,FALSE),0),"")</f>
        <v/>
      </c>
      <c r="H124" s="131" t="str">
        <f t="shared" si="36"/>
        <v/>
      </c>
      <c r="O124" s="55" t="b">
        <f t="shared" si="38"/>
        <v>0</v>
      </c>
      <c r="P124" s="55">
        <f t="shared" si="39"/>
        <v>0</v>
      </c>
      <c r="Q124" s="55">
        <f t="shared" si="40"/>
        <v>0</v>
      </c>
      <c r="R124" s="55">
        <f t="shared" si="41"/>
        <v>0</v>
      </c>
      <c r="S124" s="55">
        <f t="shared" si="21"/>
        <v>0</v>
      </c>
      <c r="T124" s="55">
        <f t="shared" si="22"/>
        <v>0</v>
      </c>
      <c r="U124" s="55">
        <f t="shared" si="23"/>
        <v>0</v>
      </c>
      <c r="V124" s="55" t="b">
        <f t="shared" si="42"/>
        <v>0</v>
      </c>
      <c r="W124" s="55" t="b">
        <f t="shared" si="43"/>
        <v>0</v>
      </c>
      <c r="X124" s="55" t="b">
        <f t="shared" si="44"/>
        <v>0</v>
      </c>
      <c r="Y124" s="55" t="str">
        <f t="shared" si="27"/>
        <v/>
      </c>
    </row>
    <row r="125" spans="1:25" x14ac:dyDescent="0.2">
      <c r="A125" s="69" t="str">
        <f t="shared" si="37"/>
        <v/>
      </c>
      <c r="G125" s="131" t="str">
        <f>IF(B125&lt;&gt;"",IF(E125&lt;&gt;"",VLOOKUP(E125,Configuration!$C$4:$F$7,4,FALSE),0),"")</f>
        <v/>
      </c>
      <c r="H125" s="131" t="str">
        <f t="shared" si="36"/>
        <v/>
      </c>
      <c r="O125" s="55" t="b">
        <f t="shared" si="38"/>
        <v>0</v>
      </c>
      <c r="P125" s="55">
        <f t="shared" si="39"/>
        <v>0</v>
      </c>
      <c r="Q125" s="55">
        <f t="shared" si="40"/>
        <v>0</v>
      </c>
      <c r="R125" s="55">
        <f t="shared" si="41"/>
        <v>0</v>
      </c>
      <c r="S125" s="55">
        <f t="shared" si="21"/>
        <v>0</v>
      </c>
      <c r="T125" s="55">
        <f t="shared" si="22"/>
        <v>0</v>
      </c>
      <c r="U125" s="55">
        <f t="shared" si="23"/>
        <v>0</v>
      </c>
      <c r="V125" s="55" t="b">
        <f t="shared" si="42"/>
        <v>0</v>
      </c>
      <c r="W125" s="55" t="b">
        <f t="shared" si="43"/>
        <v>0</v>
      </c>
      <c r="X125" s="55" t="b">
        <f t="shared" si="44"/>
        <v>0</v>
      </c>
      <c r="Y125" s="55" t="str">
        <f t="shared" si="27"/>
        <v/>
      </c>
    </row>
    <row r="126" spans="1:25" x14ac:dyDescent="0.2">
      <c r="A126" s="69" t="str">
        <f t="shared" si="37"/>
        <v/>
      </c>
      <c r="G126" s="131" t="str">
        <f>IF(B126&lt;&gt;"",IF(E126&lt;&gt;"",VLOOKUP(E126,Configuration!$C$4:$F$7,4,FALSE),0),"")</f>
        <v/>
      </c>
      <c r="H126" s="131" t="str">
        <f t="shared" si="36"/>
        <v/>
      </c>
      <c r="O126" s="55" t="b">
        <f t="shared" si="38"/>
        <v>0</v>
      </c>
      <c r="P126" s="55">
        <f t="shared" si="39"/>
        <v>0</v>
      </c>
      <c r="Q126" s="55">
        <f t="shared" si="40"/>
        <v>0</v>
      </c>
      <c r="R126" s="55">
        <f t="shared" si="41"/>
        <v>0</v>
      </c>
      <c r="S126" s="55">
        <f t="shared" si="21"/>
        <v>0</v>
      </c>
      <c r="T126" s="55">
        <f t="shared" si="22"/>
        <v>0</v>
      </c>
      <c r="U126" s="55">
        <f t="shared" si="23"/>
        <v>0</v>
      </c>
      <c r="V126" s="55" t="b">
        <f t="shared" si="42"/>
        <v>0</v>
      </c>
      <c r="W126" s="55" t="b">
        <f t="shared" si="43"/>
        <v>0</v>
      </c>
      <c r="X126" s="55" t="b">
        <f t="shared" si="44"/>
        <v>0</v>
      </c>
      <c r="Y126" s="55" t="str">
        <f t="shared" si="27"/>
        <v/>
      </c>
    </row>
    <row r="127" spans="1:25" x14ac:dyDescent="0.2">
      <c r="A127" s="69" t="str">
        <f t="shared" si="37"/>
        <v/>
      </c>
      <c r="G127" s="131" t="str">
        <f>IF(B127&lt;&gt;"",IF(E127&lt;&gt;"",VLOOKUP(E127,Configuration!$C$4:$F$7,4,FALSE),0),"")</f>
        <v/>
      </c>
      <c r="H127" s="131" t="str">
        <f t="shared" si="36"/>
        <v/>
      </c>
      <c r="O127" s="55" t="b">
        <f t="shared" si="38"/>
        <v>0</v>
      </c>
      <c r="P127" s="55">
        <f t="shared" si="39"/>
        <v>0</v>
      </c>
      <c r="Q127" s="55">
        <f t="shared" si="40"/>
        <v>0</v>
      </c>
      <c r="R127" s="55">
        <f t="shared" si="41"/>
        <v>0</v>
      </c>
      <c r="S127" s="55">
        <f t="shared" si="21"/>
        <v>0</v>
      </c>
      <c r="T127" s="55">
        <f t="shared" si="22"/>
        <v>0</v>
      </c>
      <c r="U127" s="55">
        <f t="shared" si="23"/>
        <v>0</v>
      </c>
      <c r="V127" s="55" t="b">
        <f t="shared" si="42"/>
        <v>0</v>
      </c>
      <c r="W127" s="55" t="b">
        <f t="shared" si="43"/>
        <v>0</v>
      </c>
      <c r="X127" s="55" t="b">
        <f t="shared" si="44"/>
        <v>0</v>
      </c>
      <c r="Y127" s="55" t="str">
        <f t="shared" si="27"/>
        <v/>
      </c>
    </row>
    <row r="128" spans="1:25" x14ac:dyDescent="0.2">
      <c r="A128" s="69" t="str">
        <f t="shared" si="37"/>
        <v/>
      </c>
      <c r="G128" s="131" t="str">
        <f>IF(B128&lt;&gt;"",IF(E128&lt;&gt;"",VLOOKUP(E128,Configuration!$C$4:$F$7,4,FALSE),0),"")</f>
        <v/>
      </c>
      <c r="H128" s="131" t="str">
        <f t="shared" si="36"/>
        <v/>
      </c>
      <c r="O128" s="55" t="b">
        <f t="shared" si="38"/>
        <v>0</v>
      </c>
      <c r="P128" s="55">
        <f t="shared" si="39"/>
        <v>0</v>
      </c>
      <c r="Q128" s="55">
        <f t="shared" si="40"/>
        <v>0</v>
      </c>
      <c r="R128" s="55">
        <f t="shared" si="41"/>
        <v>0</v>
      </c>
      <c r="S128" s="55">
        <f t="shared" si="21"/>
        <v>0</v>
      </c>
      <c r="T128" s="55">
        <f t="shared" si="22"/>
        <v>0</v>
      </c>
      <c r="U128" s="55">
        <f t="shared" si="23"/>
        <v>0</v>
      </c>
      <c r="V128" s="55" t="b">
        <f t="shared" si="42"/>
        <v>0</v>
      </c>
      <c r="W128" s="55" t="b">
        <f t="shared" si="43"/>
        <v>0</v>
      </c>
      <c r="X128" s="55" t="b">
        <f t="shared" si="44"/>
        <v>0</v>
      </c>
      <c r="Y128" s="55" t="str">
        <f t="shared" si="27"/>
        <v/>
      </c>
    </row>
    <row r="129" spans="1:25" x14ac:dyDescent="0.2">
      <c r="A129" s="69" t="str">
        <f t="shared" si="37"/>
        <v/>
      </c>
      <c r="G129" s="131" t="str">
        <f>IF(B129&lt;&gt;"",IF(E129&lt;&gt;"",VLOOKUP(E129,Configuration!$C$4:$F$7,4,FALSE),0),"")</f>
        <v/>
      </c>
      <c r="H129" s="131" t="str">
        <f t="shared" si="36"/>
        <v/>
      </c>
      <c r="O129" s="55" t="b">
        <f t="shared" si="38"/>
        <v>0</v>
      </c>
      <c r="P129" s="55">
        <f t="shared" si="39"/>
        <v>0</v>
      </c>
      <c r="Q129" s="55">
        <f t="shared" si="40"/>
        <v>0</v>
      </c>
      <c r="R129" s="55">
        <f t="shared" si="41"/>
        <v>0</v>
      </c>
      <c r="S129" s="55">
        <f t="shared" si="21"/>
        <v>0</v>
      </c>
      <c r="T129" s="55">
        <f t="shared" si="22"/>
        <v>0</v>
      </c>
      <c r="U129" s="55">
        <f t="shared" si="23"/>
        <v>0</v>
      </c>
      <c r="V129" s="55" t="b">
        <f t="shared" si="42"/>
        <v>0</v>
      </c>
      <c r="W129" s="55" t="b">
        <f t="shared" si="43"/>
        <v>0</v>
      </c>
      <c r="X129" s="55" t="b">
        <f t="shared" si="44"/>
        <v>0</v>
      </c>
      <c r="Y129" s="55" t="str">
        <f t="shared" si="27"/>
        <v/>
      </c>
    </row>
    <row r="130" spans="1:25" x14ac:dyDescent="0.2">
      <c r="A130" s="69" t="str">
        <f t="shared" si="37"/>
        <v/>
      </c>
      <c r="G130" s="131" t="str">
        <f>IF(B130&lt;&gt;"",IF(E130&lt;&gt;"",VLOOKUP(E130,Configuration!$C$4:$F$7,4,FALSE),0),"")</f>
        <v/>
      </c>
      <c r="H130" s="131" t="str">
        <f t="shared" si="36"/>
        <v/>
      </c>
      <c r="O130" s="55" t="b">
        <f t="shared" si="38"/>
        <v>0</v>
      </c>
      <c r="P130" s="55">
        <f t="shared" si="39"/>
        <v>0</v>
      </c>
      <c r="Q130" s="55">
        <f t="shared" si="40"/>
        <v>0</v>
      </c>
      <c r="R130" s="55">
        <f t="shared" si="41"/>
        <v>0</v>
      </c>
      <c r="S130" s="55">
        <f t="shared" si="21"/>
        <v>0</v>
      </c>
      <c r="T130" s="55">
        <f t="shared" si="22"/>
        <v>0</v>
      </c>
      <c r="U130" s="55">
        <f t="shared" si="23"/>
        <v>0</v>
      </c>
      <c r="V130" s="55" t="b">
        <f t="shared" si="42"/>
        <v>0</v>
      </c>
      <c r="W130" s="55" t="b">
        <f t="shared" si="43"/>
        <v>0</v>
      </c>
      <c r="X130" s="55" t="b">
        <f t="shared" si="44"/>
        <v>0</v>
      </c>
      <c r="Y130" s="55" t="str">
        <f t="shared" si="27"/>
        <v/>
      </c>
    </row>
    <row r="131" spans="1:25" x14ac:dyDescent="0.2">
      <c r="A131" s="69" t="str">
        <f t="shared" si="37"/>
        <v/>
      </c>
      <c r="G131" s="131" t="str">
        <f>IF(B131&lt;&gt;"",IF(E131&lt;&gt;"",VLOOKUP(E131,Configuration!$C$4:$F$7,4,FALSE),0),"")</f>
        <v/>
      </c>
      <c r="H131" s="131" t="str">
        <f t="shared" si="36"/>
        <v/>
      </c>
      <c r="O131" s="55" t="b">
        <f t="shared" si="38"/>
        <v>0</v>
      </c>
      <c r="P131" s="55">
        <f t="shared" si="39"/>
        <v>0</v>
      </c>
      <c r="Q131" s="55">
        <f t="shared" si="40"/>
        <v>0</v>
      </c>
      <c r="R131" s="55">
        <f t="shared" si="41"/>
        <v>0</v>
      </c>
      <c r="S131" s="55">
        <f t="shared" si="21"/>
        <v>0</v>
      </c>
      <c r="T131" s="55">
        <f t="shared" si="22"/>
        <v>0</v>
      </c>
      <c r="U131" s="55">
        <f t="shared" si="23"/>
        <v>0</v>
      </c>
      <c r="V131" s="55" t="b">
        <f t="shared" si="42"/>
        <v>0</v>
      </c>
      <c r="W131" s="55" t="b">
        <f t="shared" si="43"/>
        <v>0</v>
      </c>
      <c r="X131" s="55" t="b">
        <f t="shared" si="44"/>
        <v>0</v>
      </c>
      <c r="Y131" s="55" t="str">
        <f t="shared" si="27"/>
        <v/>
      </c>
    </row>
    <row r="132" spans="1:25" x14ac:dyDescent="0.2">
      <c r="A132" s="69" t="str">
        <f t="shared" si="37"/>
        <v/>
      </c>
      <c r="G132" s="131" t="str">
        <f>IF(B132&lt;&gt;"",IF(E132&lt;&gt;"",VLOOKUP(E132,Configuration!$C$4:$F$7,4,FALSE),0),"")</f>
        <v/>
      </c>
      <c r="H132" s="131" t="str">
        <f t="shared" si="36"/>
        <v/>
      </c>
      <c r="O132" s="55" t="b">
        <f t="shared" si="38"/>
        <v>0</v>
      </c>
      <c r="P132" s="55">
        <f t="shared" si="39"/>
        <v>0</v>
      </c>
      <c r="Q132" s="55">
        <f t="shared" si="40"/>
        <v>0</v>
      </c>
      <c r="R132" s="55">
        <f t="shared" si="41"/>
        <v>0</v>
      </c>
      <c r="S132" s="55">
        <f t="shared" si="21"/>
        <v>0</v>
      </c>
      <c r="T132" s="55">
        <f t="shared" si="22"/>
        <v>0</v>
      </c>
      <c r="U132" s="55">
        <f t="shared" si="23"/>
        <v>0</v>
      </c>
      <c r="V132" s="55" t="b">
        <f t="shared" si="42"/>
        <v>0</v>
      </c>
      <c r="W132" s="55" t="b">
        <f t="shared" si="43"/>
        <v>0</v>
      </c>
      <c r="X132" s="55" t="b">
        <f t="shared" si="44"/>
        <v>0</v>
      </c>
      <c r="Y132" s="55" t="str">
        <f t="shared" si="27"/>
        <v/>
      </c>
    </row>
    <row r="133" spans="1:25" x14ac:dyDescent="0.2">
      <c r="A133" s="69" t="str">
        <f t="shared" si="37"/>
        <v/>
      </c>
      <c r="G133" s="131" t="str">
        <f>IF(B133&lt;&gt;"",IF(E133&lt;&gt;"",VLOOKUP(E133,Configuration!$C$4:$F$7,4,FALSE),0),"")</f>
        <v/>
      </c>
      <c r="H133" s="131" t="str">
        <f t="shared" ref="H133:H196" si="45">IF(B133&lt;&gt;"",IF(AND(E133&lt;&gt;"",K133&lt;&gt;_out),G133*IF(F133&gt;0,F133,1),0),"")</f>
        <v/>
      </c>
      <c r="O133" s="55" t="b">
        <f t="shared" si="38"/>
        <v>0</v>
      </c>
      <c r="P133" s="55">
        <f t="shared" si="39"/>
        <v>0</v>
      </c>
      <c r="Q133" s="55">
        <f t="shared" si="40"/>
        <v>0</v>
      </c>
      <c r="R133" s="55">
        <f t="shared" si="41"/>
        <v>0</v>
      </c>
      <c r="S133" s="55">
        <f t="shared" ref="S133:S196" si="46">IF(LOWER(I133)=LOWER(_tolaunch),Y133,0)</f>
        <v>0</v>
      </c>
      <c r="T133" s="55">
        <f t="shared" ref="T133:T196" si="47">IF(LOWER(I133)=LOWER(_posibletolaunch),Y133,0)</f>
        <v>0</v>
      </c>
      <c r="U133" s="55">
        <f t="shared" ref="U133:U196" si="48">IF(LOWER(I133)=LOWER(_later),Y133,0)</f>
        <v>0</v>
      </c>
      <c r="V133" s="55" t="b">
        <f t="shared" si="42"/>
        <v>0</v>
      </c>
      <c r="W133" s="55" t="b">
        <f t="shared" si="43"/>
        <v>0</v>
      </c>
      <c r="X133" s="55" t="b">
        <f t="shared" si="44"/>
        <v>0</v>
      </c>
      <c r="Y133" s="55" t="str">
        <f t="shared" ref="Y133:Y196" si="49">IF(B133&lt;&gt;"",IF(AND(E133&lt;&gt;"",K133=_out),G133*IF(F133&gt;0,F133,1),0),"")</f>
        <v/>
      </c>
    </row>
    <row r="134" spans="1:25" x14ac:dyDescent="0.2">
      <c r="A134" s="69" t="str">
        <f t="shared" si="37"/>
        <v/>
      </c>
      <c r="G134" s="131" t="str">
        <f>IF(B134&lt;&gt;"",IF(E134&lt;&gt;"",VLOOKUP(E134,Configuration!$C$4:$F$7,4,FALSE),0),"")</f>
        <v/>
      </c>
      <c r="H134" s="131" t="str">
        <f t="shared" si="45"/>
        <v/>
      </c>
      <c r="O134" s="55" t="b">
        <f t="shared" si="38"/>
        <v>0</v>
      </c>
      <c r="P134" s="55">
        <f t="shared" si="39"/>
        <v>0</v>
      </c>
      <c r="Q134" s="55">
        <f t="shared" si="40"/>
        <v>0</v>
      </c>
      <c r="R134" s="55">
        <f t="shared" si="41"/>
        <v>0</v>
      </c>
      <c r="S134" s="55">
        <f t="shared" si="46"/>
        <v>0</v>
      </c>
      <c r="T134" s="55">
        <f t="shared" si="47"/>
        <v>0</v>
      </c>
      <c r="U134" s="55">
        <f t="shared" si="48"/>
        <v>0</v>
      </c>
      <c r="V134" s="55" t="b">
        <f t="shared" si="42"/>
        <v>0</v>
      </c>
      <c r="W134" s="55" t="b">
        <f t="shared" si="43"/>
        <v>0</v>
      </c>
      <c r="X134" s="55" t="b">
        <f t="shared" si="44"/>
        <v>0</v>
      </c>
      <c r="Y134" s="55" t="str">
        <f t="shared" si="49"/>
        <v/>
      </c>
    </row>
    <row r="135" spans="1:25" x14ac:dyDescent="0.2">
      <c r="A135" s="69" t="str">
        <f t="shared" si="37"/>
        <v/>
      </c>
      <c r="G135" s="131" t="str">
        <f>IF(B135&lt;&gt;"",IF(E135&lt;&gt;"",VLOOKUP(E135,Configuration!$C$4:$F$7,4,FALSE),0),"")</f>
        <v/>
      </c>
      <c r="H135" s="131" t="str">
        <f t="shared" si="45"/>
        <v/>
      </c>
      <c r="O135" s="55" t="b">
        <f t="shared" si="38"/>
        <v>0</v>
      </c>
      <c r="P135" s="55">
        <f t="shared" si="39"/>
        <v>0</v>
      </c>
      <c r="Q135" s="55">
        <f t="shared" si="40"/>
        <v>0</v>
      </c>
      <c r="R135" s="55">
        <f t="shared" si="41"/>
        <v>0</v>
      </c>
      <c r="S135" s="55">
        <f t="shared" si="46"/>
        <v>0</v>
      </c>
      <c r="T135" s="55">
        <f t="shared" si="47"/>
        <v>0</v>
      </c>
      <c r="U135" s="55">
        <f t="shared" si="48"/>
        <v>0</v>
      </c>
      <c r="V135" s="55" t="b">
        <f t="shared" si="42"/>
        <v>0</v>
      </c>
      <c r="W135" s="55" t="b">
        <f t="shared" si="43"/>
        <v>0</v>
      </c>
      <c r="X135" s="55" t="b">
        <f t="shared" si="44"/>
        <v>0</v>
      </c>
      <c r="Y135" s="55" t="str">
        <f t="shared" si="49"/>
        <v/>
      </c>
    </row>
    <row r="136" spans="1:25" x14ac:dyDescent="0.2">
      <c r="A136" s="69" t="str">
        <f t="shared" si="37"/>
        <v/>
      </c>
      <c r="G136" s="131" t="str">
        <f>IF(B136&lt;&gt;"",IF(E136&lt;&gt;"",VLOOKUP(E136,Configuration!$C$4:$F$7,4,FALSE),0),"")</f>
        <v/>
      </c>
      <c r="H136" s="131" t="str">
        <f t="shared" si="45"/>
        <v/>
      </c>
      <c r="O136" s="55" t="b">
        <f t="shared" si="38"/>
        <v>0</v>
      </c>
      <c r="P136" s="55">
        <f t="shared" si="39"/>
        <v>0</v>
      </c>
      <c r="Q136" s="55">
        <f t="shared" si="40"/>
        <v>0</v>
      </c>
      <c r="R136" s="55">
        <f t="shared" si="41"/>
        <v>0</v>
      </c>
      <c r="S136" s="55">
        <f t="shared" si="46"/>
        <v>0</v>
      </c>
      <c r="T136" s="55">
        <f t="shared" si="47"/>
        <v>0</v>
      </c>
      <c r="U136" s="55">
        <f t="shared" si="48"/>
        <v>0</v>
      </c>
      <c r="V136" s="55" t="b">
        <f t="shared" si="42"/>
        <v>0</v>
      </c>
      <c r="W136" s="55" t="b">
        <f t="shared" si="43"/>
        <v>0</v>
      </c>
      <c r="X136" s="55" t="b">
        <f t="shared" si="44"/>
        <v>0</v>
      </c>
      <c r="Y136" s="55" t="str">
        <f t="shared" si="49"/>
        <v/>
      </c>
    </row>
    <row r="137" spans="1:25" x14ac:dyDescent="0.2">
      <c r="A137" s="69" t="str">
        <f t="shared" si="37"/>
        <v/>
      </c>
      <c r="G137" s="131" t="str">
        <f>IF(B137&lt;&gt;"",IF(E137&lt;&gt;"",VLOOKUP(E137,Configuration!$C$4:$F$7,4,FALSE),0),"")</f>
        <v/>
      </c>
      <c r="H137" s="131" t="str">
        <f t="shared" si="45"/>
        <v/>
      </c>
      <c r="O137" s="55" t="b">
        <f t="shared" si="38"/>
        <v>0</v>
      </c>
      <c r="P137" s="55">
        <f t="shared" si="39"/>
        <v>0</v>
      </c>
      <c r="Q137" s="55">
        <f t="shared" si="40"/>
        <v>0</v>
      </c>
      <c r="R137" s="55">
        <f t="shared" si="41"/>
        <v>0</v>
      </c>
      <c r="S137" s="55">
        <f t="shared" si="46"/>
        <v>0</v>
      </c>
      <c r="T137" s="55">
        <f t="shared" si="47"/>
        <v>0</v>
      </c>
      <c r="U137" s="55">
        <f t="shared" si="48"/>
        <v>0</v>
      </c>
      <c r="V137" s="55" t="b">
        <f t="shared" si="42"/>
        <v>0</v>
      </c>
      <c r="W137" s="55" t="b">
        <f t="shared" si="43"/>
        <v>0</v>
      </c>
      <c r="X137" s="55" t="b">
        <f t="shared" si="44"/>
        <v>0</v>
      </c>
      <c r="Y137" s="55" t="str">
        <f t="shared" si="49"/>
        <v/>
      </c>
    </row>
    <row r="138" spans="1:25" x14ac:dyDescent="0.2">
      <c r="A138" s="69" t="str">
        <f t="shared" si="37"/>
        <v/>
      </c>
      <c r="G138" s="131" t="str">
        <f>IF(B138&lt;&gt;"",IF(E138&lt;&gt;"",VLOOKUP(E138,Configuration!$C$4:$F$7,4,FALSE),0),"")</f>
        <v/>
      </c>
      <c r="H138" s="131" t="str">
        <f t="shared" si="45"/>
        <v/>
      </c>
      <c r="O138" s="55" t="b">
        <f t="shared" si="38"/>
        <v>0</v>
      </c>
      <c r="P138" s="55">
        <f t="shared" si="39"/>
        <v>0</v>
      </c>
      <c r="Q138" s="55">
        <f t="shared" si="40"/>
        <v>0</v>
      </c>
      <c r="R138" s="55">
        <f t="shared" si="41"/>
        <v>0</v>
      </c>
      <c r="S138" s="55">
        <f t="shared" si="46"/>
        <v>0</v>
      </c>
      <c r="T138" s="55">
        <f t="shared" si="47"/>
        <v>0</v>
      </c>
      <c r="U138" s="55">
        <f t="shared" si="48"/>
        <v>0</v>
      </c>
      <c r="V138" s="55" t="b">
        <f t="shared" si="42"/>
        <v>0</v>
      </c>
      <c r="W138" s="55" t="b">
        <f t="shared" si="43"/>
        <v>0</v>
      </c>
      <c r="X138" s="55" t="b">
        <f t="shared" si="44"/>
        <v>0</v>
      </c>
      <c r="Y138" s="55" t="str">
        <f t="shared" si="49"/>
        <v/>
      </c>
    </row>
    <row r="139" spans="1:25" x14ac:dyDescent="0.2">
      <c r="A139" s="69" t="str">
        <f t="shared" si="37"/>
        <v/>
      </c>
      <c r="G139" s="131" t="str">
        <f>IF(B139&lt;&gt;"",IF(E139&lt;&gt;"",VLOOKUP(E139,Configuration!$C$4:$F$7,4,FALSE),0),"")</f>
        <v/>
      </c>
      <c r="H139" s="131" t="str">
        <f t="shared" si="45"/>
        <v/>
      </c>
      <c r="O139" s="55" t="b">
        <f t="shared" si="38"/>
        <v>0</v>
      </c>
      <c r="P139" s="55">
        <f t="shared" si="39"/>
        <v>0</v>
      </c>
      <c r="Q139" s="55">
        <f t="shared" si="40"/>
        <v>0</v>
      </c>
      <c r="R139" s="55">
        <f t="shared" si="41"/>
        <v>0</v>
      </c>
      <c r="S139" s="55">
        <f t="shared" si="46"/>
        <v>0</v>
      </c>
      <c r="T139" s="55">
        <f t="shared" si="47"/>
        <v>0</v>
      </c>
      <c r="U139" s="55">
        <f t="shared" si="48"/>
        <v>0</v>
      </c>
      <c r="V139" s="55" t="b">
        <f t="shared" si="42"/>
        <v>0</v>
      </c>
      <c r="W139" s="55" t="b">
        <f t="shared" si="43"/>
        <v>0</v>
      </c>
      <c r="X139" s="55" t="b">
        <f t="shared" si="44"/>
        <v>0</v>
      </c>
      <c r="Y139" s="55" t="str">
        <f t="shared" si="49"/>
        <v/>
      </c>
    </row>
    <row r="140" spans="1:25" x14ac:dyDescent="0.2">
      <c r="A140" s="69" t="str">
        <f t="shared" si="37"/>
        <v/>
      </c>
      <c r="G140" s="131" t="str">
        <f>IF(B140&lt;&gt;"",IF(E140&lt;&gt;"",VLOOKUP(E140,Configuration!$C$4:$F$7,4,FALSE),0),"")</f>
        <v/>
      </c>
      <c r="H140" s="131" t="str">
        <f t="shared" si="45"/>
        <v/>
      </c>
      <c r="O140" s="55" t="b">
        <f t="shared" si="38"/>
        <v>0</v>
      </c>
      <c r="P140" s="55">
        <f t="shared" si="39"/>
        <v>0</v>
      </c>
      <c r="Q140" s="55">
        <f t="shared" si="40"/>
        <v>0</v>
      </c>
      <c r="R140" s="55">
        <f t="shared" si="41"/>
        <v>0</v>
      </c>
      <c r="S140" s="55">
        <f t="shared" si="46"/>
        <v>0</v>
      </c>
      <c r="T140" s="55">
        <f t="shared" si="47"/>
        <v>0</v>
      </c>
      <c r="U140" s="55">
        <f t="shared" si="48"/>
        <v>0</v>
      </c>
      <c r="V140" s="55" t="b">
        <f t="shared" si="42"/>
        <v>0</v>
      </c>
      <c r="W140" s="55" t="b">
        <f t="shared" si="43"/>
        <v>0</v>
      </c>
      <c r="X140" s="55" t="b">
        <f t="shared" si="44"/>
        <v>0</v>
      </c>
      <c r="Y140" s="55" t="str">
        <f t="shared" si="49"/>
        <v/>
      </c>
    </row>
    <row r="141" spans="1:25" x14ac:dyDescent="0.2">
      <c r="A141" s="69" t="str">
        <f t="shared" si="37"/>
        <v/>
      </c>
      <c r="G141" s="131" t="str">
        <f>IF(B141&lt;&gt;"",IF(E141&lt;&gt;"",VLOOKUP(E141,Configuration!$C$4:$F$7,4,FALSE),0),"")</f>
        <v/>
      </c>
      <c r="H141" s="131" t="str">
        <f t="shared" si="45"/>
        <v/>
      </c>
      <c r="O141" s="55" t="b">
        <f t="shared" si="38"/>
        <v>0</v>
      </c>
      <c r="P141" s="55">
        <f t="shared" si="39"/>
        <v>0</v>
      </c>
      <c r="Q141" s="55">
        <f t="shared" si="40"/>
        <v>0</v>
      </c>
      <c r="R141" s="55">
        <f t="shared" si="41"/>
        <v>0</v>
      </c>
      <c r="S141" s="55">
        <f t="shared" si="46"/>
        <v>0</v>
      </c>
      <c r="T141" s="55">
        <f t="shared" si="47"/>
        <v>0</v>
      </c>
      <c r="U141" s="55">
        <f t="shared" si="48"/>
        <v>0</v>
      </c>
      <c r="V141" s="55" t="b">
        <f t="shared" si="42"/>
        <v>0</v>
      </c>
      <c r="W141" s="55" t="b">
        <f t="shared" si="43"/>
        <v>0</v>
      </c>
      <c r="X141" s="55" t="b">
        <f t="shared" si="44"/>
        <v>0</v>
      </c>
      <c r="Y141" s="55" t="str">
        <f t="shared" si="49"/>
        <v/>
      </c>
    </row>
    <row r="142" spans="1:25" x14ac:dyDescent="0.2">
      <c r="A142" s="69" t="str">
        <f t="shared" si="37"/>
        <v/>
      </c>
      <c r="G142" s="131" t="str">
        <f>IF(B142&lt;&gt;"",IF(E142&lt;&gt;"",VLOOKUP(E142,Configuration!$C$4:$F$7,4,FALSE),0),"")</f>
        <v/>
      </c>
      <c r="H142" s="131" t="str">
        <f t="shared" si="45"/>
        <v/>
      </c>
      <c r="O142" s="55" t="b">
        <f t="shared" si="38"/>
        <v>0</v>
      </c>
      <c r="P142" s="55">
        <f t="shared" si="39"/>
        <v>0</v>
      </c>
      <c r="Q142" s="55">
        <f t="shared" si="40"/>
        <v>0</v>
      </c>
      <c r="R142" s="55">
        <f t="shared" si="41"/>
        <v>0</v>
      </c>
      <c r="S142" s="55">
        <f t="shared" si="46"/>
        <v>0</v>
      </c>
      <c r="T142" s="55">
        <f t="shared" si="47"/>
        <v>0</v>
      </c>
      <c r="U142" s="55">
        <f t="shared" si="48"/>
        <v>0</v>
      </c>
      <c r="V142" s="55" t="b">
        <f t="shared" si="42"/>
        <v>0</v>
      </c>
      <c r="W142" s="55" t="b">
        <f t="shared" si="43"/>
        <v>0</v>
      </c>
      <c r="X142" s="55" t="b">
        <f t="shared" si="44"/>
        <v>0</v>
      </c>
      <c r="Y142" s="55" t="str">
        <f t="shared" si="49"/>
        <v/>
      </c>
    </row>
    <row r="143" spans="1:25" x14ac:dyDescent="0.2">
      <c r="A143" s="69" t="str">
        <f t="shared" si="37"/>
        <v/>
      </c>
      <c r="G143" s="131" t="str">
        <f>IF(B143&lt;&gt;"",IF(E143&lt;&gt;"",VLOOKUP(E143,Configuration!$C$4:$F$7,4,FALSE),0),"")</f>
        <v/>
      </c>
      <c r="H143" s="131" t="str">
        <f t="shared" si="45"/>
        <v/>
      </c>
      <c r="O143" s="55" t="b">
        <f t="shared" si="38"/>
        <v>0</v>
      </c>
      <c r="P143" s="55">
        <f t="shared" si="39"/>
        <v>0</v>
      </c>
      <c r="Q143" s="55">
        <f t="shared" si="40"/>
        <v>0</v>
      </c>
      <c r="R143" s="55">
        <f t="shared" si="41"/>
        <v>0</v>
      </c>
      <c r="S143" s="55">
        <f t="shared" si="46"/>
        <v>0</v>
      </c>
      <c r="T143" s="55">
        <f t="shared" si="47"/>
        <v>0</v>
      </c>
      <c r="U143" s="55">
        <f t="shared" si="48"/>
        <v>0</v>
      </c>
      <c r="V143" s="55" t="b">
        <f t="shared" si="42"/>
        <v>0</v>
      </c>
      <c r="W143" s="55" t="b">
        <f t="shared" si="43"/>
        <v>0</v>
      </c>
      <c r="X143" s="55" t="b">
        <f t="shared" si="44"/>
        <v>0</v>
      </c>
      <c r="Y143" s="55" t="str">
        <f t="shared" si="49"/>
        <v/>
      </c>
    </row>
    <row r="144" spans="1:25" x14ac:dyDescent="0.2">
      <c r="A144" s="69" t="str">
        <f t="shared" si="37"/>
        <v/>
      </c>
      <c r="G144" s="131" t="str">
        <f>IF(B144&lt;&gt;"",IF(E144&lt;&gt;"",VLOOKUP(E144,Configuration!$C$4:$F$7,4,FALSE),0),"")</f>
        <v/>
      </c>
      <c r="H144" s="131" t="str">
        <f t="shared" si="45"/>
        <v/>
      </c>
      <c r="O144" s="55" t="b">
        <f t="shared" si="38"/>
        <v>0</v>
      </c>
      <c r="P144" s="55">
        <f t="shared" si="39"/>
        <v>0</v>
      </c>
      <c r="Q144" s="55">
        <f t="shared" si="40"/>
        <v>0</v>
      </c>
      <c r="R144" s="55">
        <f t="shared" si="41"/>
        <v>0</v>
      </c>
      <c r="S144" s="55">
        <f t="shared" si="46"/>
        <v>0</v>
      </c>
      <c r="T144" s="55">
        <f t="shared" si="47"/>
        <v>0</v>
      </c>
      <c r="U144" s="55">
        <f t="shared" si="48"/>
        <v>0</v>
      </c>
      <c r="V144" s="55" t="b">
        <f t="shared" si="42"/>
        <v>0</v>
      </c>
      <c r="W144" s="55" t="b">
        <f t="shared" si="43"/>
        <v>0</v>
      </c>
      <c r="X144" s="55" t="b">
        <f t="shared" si="44"/>
        <v>0</v>
      </c>
      <c r="Y144" s="55" t="str">
        <f t="shared" si="49"/>
        <v/>
      </c>
    </row>
    <row r="145" spans="1:25" x14ac:dyDescent="0.2">
      <c r="A145" s="69" t="str">
        <f t="shared" si="37"/>
        <v/>
      </c>
      <c r="G145" s="131" t="str">
        <f>IF(B145&lt;&gt;"",IF(E145&lt;&gt;"",VLOOKUP(E145,Configuration!$C$4:$F$7,4,FALSE),0),"")</f>
        <v/>
      </c>
      <c r="H145" s="131" t="str">
        <f t="shared" si="45"/>
        <v/>
      </c>
      <c r="O145" s="55" t="b">
        <f t="shared" si="38"/>
        <v>0</v>
      </c>
      <c r="P145" s="55">
        <f t="shared" si="39"/>
        <v>0</v>
      </c>
      <c r="Q145" s="55">
        <f t="shared" si="40"/>
        <v>0</v>
      </c>
      <c r="R145" s="55">
        <f t="shared" si="41"/>
        <v>0</v>
      </c>
      <c r="S145" s="55">
        <f t="shared" si="46"/>
        <v>0</v>
      </c>
      <c r="T145" s="55">
        <f t="shared" si="47"/>
        <v>0</v>
      </c>
      <c r="U145" s="55">
        <f t="shared" si="48"/>
        <v>0</v>
      </c>
      <c r="V145" s="55" t="b">
        <f t="shared" si="42"/>
        <v>0</v>
      </c>
      <c r="W145" s="55" t="b">
        <f t="shared" si="43"/>
        <v>0</v>
      </c>
      <c r="X145" s="55" t="b">
        <f t="shared" si="44"/>
        <v>0</v>
      </c>
      <c r="Y145" s="55" t="str">
        <f t="shared" si="49"/>
        <v/>
      </c>
    </row>
    <row r="146" spans="1:25" x14ac:dyDescent="0.2">
      <c r="A146" s="69" t="str">
        <f t="shared" si="37"/>
        <v/>
      </c>
      <c r="G146" s="131" t="str">
        <f>IF(B146&lt;&gt;"",IF(E146&lt;&gt;"",VLOOKUP(E146,Configuration!$C$4:$F$7,4,FALSE),0),"")</f>
        <v/>
      </c>
      <c r="H146" s="131" t="str">
        <f t="shared" si="45"/>
        <v/>
      </c>
      <c r="O146" s="55" t="b">
        <f t="shared" si="38"/>
        <v>0</v>
      </c>
      <c r="P146" s="55">
        <f t="shared" si="39"/>
        <v>0</v>
      </c>
      <c r="Q146" s="55">
        <f t="shared" si="40"/>
        <v>0</v>
      </c>
      <c r="R146" s="55">
        <f t="shared" si="41"/>
        <v>0</v>
      </c>
      <c r="S146" s="55">
        <f t="shared" si="46"/>
        <v>0</v>
      </c>
      <c r="T146" s="55">
        <f t="shared" si="47"/>
        <v>0</v>
      </c>
      <c r="U146" s="55">
        <f t="shared" si="48"/>
        <v>0</v>
      </c>
      <c r="V146" s="55" t="b">
        <f t="shared" si="42"/>
        <v>0</v>
      </c>
      <c r="W146" s="55" t="b">
        <f t="shared" si="43"/>
        <v>0</v>
      </c>
      <c r="X146" s="55" t="b">
        <f t="shared" si="44"/>
        <v>0</v>
      </c>
      <c r="Y146" s="55" t="str">
        <f t="shared" si="49"/>
        <v/>
      </c>
    </row>
    <row r="147" spans="1:25" x14ac:dyDescent="0.2">
      <c r="A147" s="69" t="str">
        <f t="shared" si="37"/>
        <v/>
      </c>
      <c r="G147" s="131" t="str">
        <f>IF(B147&lt;&gt;"",IF(E147&lt;&gt;"",VLOOKUP(E147,Configuration!$C$4:$F$7,4,FALSE),0),"")</f>
        <v/>
      </c>
      <c r="H147" s="131" t="str">
        <f t="shared" si="45"/>
        <v/>
      </c>
      <c r="O147" s="55" t="b">
        <f t="shared" si="38"/>
        <v>0</v>
      </c>
      <c r="P147" s="55">
        <f t="shared" si="39"/>
        <v>0</v>
      </c>
      <c r="Q147" s="55">
        <f t="shared" si="40"/>
        <v>0</v>
      </c>
      <c r="R147" s="55">
        <f t="shared" si="41"/>
        <v>0</v>
      </c>
      <c r="S147" s="55">
        <f t="shared" si="46"/>
        <v>0</v>
      </c>
      <c r="T147" s="55">
        <f t="shared" si="47"/>
        <v>0</v>
      </c>
      <c r="U147" s="55">
        <f t="shared" si="48"/>
        <v>0</v>
      </c>
      <c r="V147" s="55" t="b">
        <f t="shared" si="42"/>
        <v>0</v>
      </c>
      <c r="W147" s="55" t="b">
        <f t="shared" si="43"/>
        <v>0</v>
      </c>
      <c r="X147" s="55" t="b">
        <f t="shared" si="44"/>
        <v>0</v>
      </c>
      <c r="Y147" s="55" t="str">
        <f t="shared" si="49"/>
        <v/>
      </c>
    </row>
    <row r="148" spans="1:25" x14ac:dyDescent="0.2">
      <c r="A148" s="69" t="str">
        <f t="shared" si="37"/>
        <v/>
      </c>
      <c r="G148" s="131" t="str">
        <f>IF(B148&lt;&gt;"",IF(E148&lt;&gt;"",VLOOKUP(E148,Configuration!$C$4:$F$7,4,FALSE),0),"")</f>
        <v/>
      </c>
      <c r="H148" s="131" t="str">
        <f t="shared" si="45"/>
        <v/>
      </c>
      <c r="O148" s="55" t="b">
        <f t="shared" si="38"/>
        <v>0</v>
      </c>
      <c r="P148" s="55">
        <f t="shared" si="39"/>
        <v>0</v>
      </c>
      <c r="Q148" s="55">
        <f t="shared" si="40"/>
        <v>0</v>
      </c>
      <c r="R148" s="55">
        <f t="shared" si="41"/>
        <v>0</v>
      </c>
      <c r="S148" s="55">
        <f t="shared" si="46"/>
        <v>0</v>
      </c>
      <c r="T148" s="55">
        <f t="shared" si="47"/>
        <v>0</v>
      </c>
      <c r="U148" s="55">
        <f t="shared" si="48"/>
        <v>0</v>
      </c>
      <c r="V148" s="55" t="b">
        <f t="shared" si="42"/>
        <v>0</v>
      </c>
      <c r="W148" s="55" t="b">
        <f t="shared" si="43"/>
        <v>0</v>
      </c>
      <c r="X148" s="55" t="b">
        <f t="shared" si="44"/>
        <v>0</v>
      </c>
      <c r="Y148" s="55" t="str">
        <f t="shared" si="49"/>
        <v/>
      </c>
    </row>
    <row r="149" spans="1:25" x14ac:dyDescent="0.2">
      <c r="A149" s="69" t="str">
        <f t="shared" si="37"/>
        <v/>
      </c>
      <c r="G149" s="131" t="str">
        <f>IF(B149&lt;&gt;"",IF(E149&lt;&gt;"",VLOOKUP(E149,Configuration!$C$4:$F$7,4,FALSE),0),"")</f>
        <v/>
      </c>
      <c r="H149" s="131" t="str">
        <f t="shared" si="45"/>
        <v/>
      </c>
      <c r="O149" s="55" t="b">
        <f t="shared" si="38"/>
        <v>0</v>
      </c>
      <c r="P149" s="55">
        <f t="shared" si="39"/>
        <v>0</v>
      </c>
      <c r="Q149" s="55">
        <f t="shared" si="40"/>
        <v>0</v>
      </c>
      <c r="R149" s="55">
        <f t="shared" si="41"/>
        <v>0</v>
      </c>
      <c r="S149" s="55">
        <f t="shared" si="46"/>
        <v>0</v>
      </c>
      <c r="T149" s="55">
        <f t="shared" si="47"/>
        <v>0</v>
      </c>
      <c r="U149" s="55">
        <f t="shared" si="48"/>
        <v>0</v>
      </c>
      <c r="V149" s="55" t="b">
        <f t="shared" si="42"/>
        <v>0</v>
      </c>
      <c r="W149" s="55" t="b">
        <f t="shared" si="43"/>
        <v>0</v>
      </c>
      <c r="X149" s="55" t="b">
        <f t="shared" si="44"/>
        <v>0</v>
      </c>
      <c r="Y149" s="55" t="str">
        <f t="shared" si="49"/>
        <v/>
      </c>
    </row>
    <row r="150" spans="1:25" x14ac:dyDescent="0.2">
      <c r="A150" s="69" t="str">
        <f t="shared" si="37"/>
        <v/>
      </c>
      <c r="G150" s="131" t="str">
        <f>IF(B150&lt;&gt;"",IF(E150&lt;&gt;"",VLOOKUP(E150,Configuration!$C$4:$F$7,4,FALSE),0),"")</f>
        <v/>
      </c>
      <c r="H150" s="131" t="str">
        <f t="shared" si="45"/>
        <v/>
      </c>
      <c r="O150" s="55" t="b">
        <f t="shared" si="38"/>
        <v>0</v>
      </c>
      <c r="P150" s="55">
        <f t="shared" si="39"/>
        <v>0</v>
      </c>
      <c r="Q150" s="55">
        <f t="shared" si="40"/>
        <v>0</v>
      </c>
      <c r="R150" s="55">
        <f t="shared" si="41"/>
        <v>0</v>
      </c>
      <c r="S150" s="55">
        <f t="shared" si="46"/>
        <v>0</v>
      </c>
      <c r="T150" s="55">
        <f t="shared" si="47"/>
        <v>0</v>
      </c>
      <c r="U150" s="55">
        <f t="shared" si="48"/>
        <v>0</v>
      </c>
      <c r="V150" s="55" t="b">
        <f t="shared" si="42"/>
        <v>0</v>
      </c>
      <c r="W150" s="55" t="b">
        <f t="shared" si="43"/>
        <v>0</v>
      </c>
      <c r="X150" s="55" t="b">
        <f t="shared" si="44"/>
        <v>0</v>
      </c>
      <c r="Y150" s="55" t="str">
        <f t="shared" si="49"/>
        <v/>
      </c>
    </row>
    <row r="151" spans="1:25" x14ac:dyDescent="0.2">
      <c r="A151" s="69" t="str">
        <f t="shared" si="37"/>
        <v/>
      </c>
      <c r="G151" s="131" t="str">
        <f>IF(B151&lt;&gt;"",IF(E151&lt;&gt;"",VLOOKUP(E151,Configuration!$C$4:$F$7,4,FALSE),0),"")</f>
        <v/>
      </c>
      <c r="H151" s="131" t="str">
        <f t="shared" si="45"/>
        <v/>
      </c>
      <c r="O151" s="55" t="b">
        <f t="shared" si="38"/>
        <v>0</v>
      </c>
      <c r="P151" s="55">
        <f t="shared" si="39"/>
        <v>0</v>
      </c>
      <c r="Q151" s="55">
        <f t="shared" si="40"/>
        <v>0</v>
      </c>
      <c r="R151" s="55">
        <f t="shared" si="41"/>
        <v>0</v>
      </c>
      <c r="S151" s="55">
        <f t="shared" si="46"/>
        <v>0</v>
      </c>
      <c r="T151" s="55">
        <f t="shared" si="47"/>
        <v>0</v>
      </c>
      <c r="U151" s="55">
        <f t="shared" si="48"/>
        <v>0</v>
      </c>
      <c r="V151" s="55" t="b">
        <f t="shared" si="42"/>
        <v>0</v>
      </c>
      <c r="W151" s="55" t="b">
        <f t="shared" si="43"/>
        <v>0</v>
      </c>
      <c r="X151" s="55" t="b">
        <f t="shared" si="44"/>
        <v>0</v>
      </c>
      <c r="Y151" s="55" t="str">
        <f t="shared" si="49"/>
        <v/>
      </c>
    </row>
    <row r="152" spans="1:25" x14ac:dyDescent="0.2">
      <c r="A152" s="69" t="str">
        <f t="shared" si="37"/>
        <v/>
      </c>
      <c r="G152" s="131" t="str">
        <f>IF(B152&lt;&gt;"",IF(E152&lt;&gt;"",VLOOKUP(E152,Configuration!$C$4:$F$7,4,FALSE),0),"")</f>
        <v/>
      </c>
      <c r="H152" s="131" t="str">
        <f t="shared" si="45"/>
        <v/>
      </c>
      <c r="O152" s="55" t="b">
        <f t="shared" si="38"/>
        <v>0</v>
      </c>
      <c r="P152" s="55">
        <f t="shared" si="39"/>
        <v>0</v>
      </c>
      <c r="Q152" s="55">
        <f t="shared" si="40"/>
        <v>0</v>
      </c>
      <c r="R152" s="55">
        <f t="shared" si="41"/>
        <v>0</v>
      </c>
      <c r="S152" s="55">
        <f t="shared" si="46"/>
        <v>0</v>
      </c>
      <c r="T152" s="55">
        <f t="shared" si="47"/>
        <v>0</v>
      </c>
      <c r="U152" s="55">
        <f t="shared" si="48"/>
        <v>0</v>
      </c>
      <c r="V152" s="55" t="b">
        <f t="shared" si="42"/>
        <v>0</v>
      </c>
      <c r="W152" s="55" t="b">
        <f t="shared" si="43"/>
        <v>0</v>
      </c>
      <c r="X152" s="55" t="b">
        <f t="shared" si="44"/>
        <v>0</v>
      </c>
      <c r="Y152" s="55" t="str">
        <f t="shared" si="49"/>
        <v/>
      </c>
    </row>
    <row r="153" spans="1:25" x14ac:dyDescent="0.2">
      <c r="A153" s="69" t="str">
        <f t="shared" si="37"/>
        <v/>
      </c>
      <c r="G153" s="131" t="str">
        <f>IF(B153&lt;&gt;"",IF(E153&lt;&gt;"",VLOOKUP(E153,Configuration!$C$4:$F$7,4,FALSE),0),"")</f>
        <v/>
      </c>
      <c r="H153" s="131" t="str">
        <f t="shared" si="45"/>
        <v/>
      </c>
      <c r="O153" s="55" t="b">
        <f t="shared" si="38"/>
        <v>0</v>
      </c>
      <c r="P153" s="55">
        <f t="shared" si="39"/>
        <v>0</v>
      </c>
      <c r="Q153" s="55">
        <f t="shared" si="40"/>
        <v>0</v>
      </c>
      <c r="R153" s="55">
        <f t="shared" si="41"/>
        <v>0</v>
      </c>
      <c r="S153" s="55">
        <f t="shared" si="46"/>
        <v>0</v>
      </c>
      <c r="T153" s="55">
        <f t="shared" si="47"/>
        <v>0</v>
      </c>
      <c r="U153" s="55">
        <f t="shared" si="48"/>
        <v>0</v>
      </c>
      <c r="V153" s="55" t="b">
        <f t="shared" si="42"/>
        <v>0</v>
      </c>
      <c r="W153" s="55" t="b">
        <f t="shared" si="43"/>
        <v>0</v>
      </c>
      <c r="X153" s="55" t="b">
        <f t="shared" si="44"/>
        <v>0</v>
      </c>
      <c r="Y153" s="55" t="str">
        <f t="shared" si="49"/>
        <v/>
      </c>
    </row>
    <row r="154" spans="1:25" x14ac:dyDescent="0.2">
      <c r="A154" s="69" t="str">
        <f t="shared" si="37"/>
        <v/>
      </c>
      <c r="G154" s="131" t="str">
        <f>IF(B154&lt;&gt;"",IF(E154&lt;&gt;"",VLOOKUP(E154,Configuration!$C$4:$F$7,4,FALSE),0),"")</f>
        <v/>
      </c>
      <c r="H154" s="131" t="str">
        <f t="shared" si="45"/>
        <v/>
      </c>
      <c r="O154" s="55" t="b">
        <f t="shared" si="38"/>
        <v>0</v>
      </c>
      <c r="P154" s="55">
        <f t="shared" si="39"/>
        <v>0</v>
      </c>
      <c r="Q154" s="55">
        <f t="shared" si="40"/>
        <v>0</v>
      </c>
      <c r="R154" s="55">
        <f t="shared" si="41"/>
        <v>0</v>
      </c>
      <c r="S154" s="55">
        <f t="shared" si="46"/>
        <v>0</v>
      </c>
      <c r="T154" s="55">
        <f t="shared" si="47"/>
        <v>0</v>
      </c>
      <c r="U154" s="55">
        <f t="shared" si="48"/>
        <v>0</v>
      </c>
      <c r="V154" s="55" t="b">
        <f t="shared" si="42"/>
        <v>0</v>
      </c>
      <c r="W154" s="55" t="b">
        <f t="shared" si="43"/>
        <v>0</v>
      </c>
      <c r="X154" s="55" t="b">
        <f t="shared" si="44"/>
        <v>0</v>
      </c>
      <c r="Y154" s="55" t="str">
        <f t="shared" si="49"/>
        <v/>
      </c>
    </row>
    <row r="155" spans="1:25" x14ac:dyDescent="0.2">
      <c r="A155" s="69" t="str">
        <f t="shared" si="37"/>
        <v/>
      </c>
      <c r="G155" s="131" t="str">
        <f>IF(B155&lt;&gt;"",IF(E155&lt;&gt;"",VLOOKUP(E155,Configuration!$C$4:$F$7,4,FALSE),0),"")</f>
        <v/>
      </c>
      <c r="H155" s="131" t="str">
        <f t="shared" si="45"/>
        <v/>
      </c>
      <c r="O155" s="55" t="b">
        <f t="shared" si="38"/>
        <v>0</v>
      </c>
      <c r="P155" s="55">
        <f t="shared" si="39"/>
        <v>0</v>
      </c>
      <c r="Q155" s="55">
        <f t="shared" si="40"/>
        <v>0</v>
      </c>
      <c r="R155" s="55">
        <f t="shared" si="41"/>
        <v>0</v>
      </c>
      <c r="S155" s="55">
        <f t="shared" si="46"/>
        <v>0</v>
      </c>
      <c r="T155" s="55">
        <f t="shared" si="47"/>
        <v>0</v>
      </c>
      <c r="U155" s="55">
        <f t="shared" si="48"/>
        <v>0</v>
      </c>
      <c r="V155" s="55" t="b">
        <f t="shared" si="42"/>
        <v>0</v>
      </c>
      <c r="W155" s="55" t="b">
        <f t="shared" si="43"/>
        <v>0</v>
      </c>
      <c r="X155" s="55" t="b">
        <f t="shared" si="44"/>
        <v>0</v>
      </c>
      <c r="Y155" s="55" t="str">
        <f t="shared" si="49"/>
        <v/>
      </c>
    </row>
    <row r="156" spans="1:25" x14ac:dyDescent="0.2">
      <c r="A156" s="69" t="str">
        <f t="shared" si="37"/>
        <v/>
      </c>
      <c r="G156" s="131" t="str">
        <f>IF(B156&lt;&gt;"",IF(E156&lt;&gt;"",VLOOKUP(E156,Configuration!$C$4:$F$7,4,FALSE),0),"")</f>
        <v/>
      </c>
      <c r="H156" s="131" t="str">
        <f t="shared" si="45"/>
        <v/>
      </c>
      <c r="O156" s="55" t="b">
        <f t="shared" si="38"/>
        <v>0</v>
      </c>
      <c r="P156" s="55">
        <f t="shared" si="39"/>
        <v>0</v>
      </c>
      <c r="Q156" s="55">
        <f t="shared" si="40"/>
        <v>0</v>
      </c>
      <c r="R156" s="55">
        <f t="shared" si="41"/>
        <v>0</v>
      </c>
      <c r="S156" s="55">
        <f t="shared" si="46"/>
        <v>0</v>
      </c>
      <c r="T156" s="55">
        <f t="shared" si="47"/>
        <v>0</v>
      </c>
      <c r="U156" s="55">
        <f t="shared" si="48"/>
        <v>0</v>
      </c>
      <c r="V156" s="55" t="b">
        <f t="shared" si="42"/>
        <v>0</v>
      </c>
      <c r="W156" s="55" t="b">
        <f t="shared" si="43"/>
        <v>0</v>
      </c>
      <c r="X156" s="55" t="b">
        <f t="shared" si="44"/>
        <v>0</v>
      </c>
      <c r="Y156" s="55" t="str">
        <f t="shared" si="49"/>
        <v/>
      </c>
    </row>
    <row r="157" spans="1:25" x14ac:dyDescent="0.2">
      <c r="A157" s="69" t="str">
        <f t="shared" si="37"/>
        <v/>
      </c>
      <c r="G157" s="131" t="str">
        <f>IF(B157&lt;&gt;"",IF(E157&lt;&gt;"",VLOOKUP(E157,Configuration!$C$4:$F$7,4,FALSE),0),"")</f>
        <v/>
      </c>
      <c r="H157" s="131" t="str">
        <f t="shared" si="45"/>
        <v/>
      </c>
      <c r="O157" s="55" t="b">
        <f t="shared" si="38"/>
        <v>0</v>
      </c>
      <c r="P157" s="55">
        <f t="shared" si="39"/>
        <v>0</v>
      </c>
      <c r="Q157" s="55">
        <f t="shared" si="40"/>
        <v>0</v>
      </c>
      <c r="R157" s="55">
        <f t="shared" si="41"/>
        <v>0</v>
      </c>
      <c r="S157" s="55">
        <f t="shared" si="46"/>
        <v>0</v>
      </c>
      <c r="T157" s="55">
        <f t="shared" si="47"/>
        <v>0</v>
      </c>
      <c r="U157" s="55">
        <f t="shared" si="48"/>
        <v>0</v>
      </c>
      <c r="V157" s="55" t="b">
        <f t="shared" si="42"/>
        <v>0</v>
      </c>
      <c r="W157" s="55" t="b">
        <f t="shared" si="43"/>
        <v>0</v>
      </c>
      <c r="X157" s="55" t="b">
        <f t="shared" si="44"/>
        <v>0</v>
      </c>
      <c r="Y157" s="55" t="str">
        <f t="shared" si="49"/>
        <v/>
      </c>
    </row>
    <row r="158" spans="1:25" x14ac:dyDescent="0.2">
      <c r="A158" s="69" t="str">
        <f t="shared" si="37"/>
        <v/>
      </c>
      <c r="G158" s="131" t="str">
        <f>IF(B158&lt;&gt;"",IF(E158&lt;&gt;"",VLOOKUP(E158,Configuration!$C$4:$F$7,4,FALSE),0),"")</f>
        <v/>
      </c>
      <c r="H158" s="131" t="str">
        <f t="shared" si="45"/>
        <v/>
      </c>
      <c r="O158" s="55" t="b">
        <f t="shared" si="38"/>
        <v>0</v>
      </c>
      <c r="P158" s="55">
        <f t="shared" si="39"/>
        <v>0</v>
      </c>
      <c r="Q158" s="55">
        <f t="shared" si="40"/>
        <v>0</v>
      </c>
      <c r="R158" s="55">
        <f t="shared" si="41"/>
        <v>0</v>
      </c>
      <c r="S158" s="55">
        <f t="shared" si="46"/>
        <v>0</v>
      </c>
      <c r="T158" s="55">
        <f t="shared" si="47"/>
        <v>0</v>
      </c>
      <c r="U158" s="55">
        <f t="shared" si="48"/>
        <v>0</v>
      </c>
      <c r="V158" s="55" t="b">
        <f t="shared" si="42"/>
        <v>0</v>
      </c>
      <c r="W158" s="55" t="b">
        <f t="shared" si="43"/>
        <v>0</v>
      </c>
      <c r="X158" s="55" t="b">
        <f t="shared" si="44"/>
        <v>0</v>
      </c>
      <c r="Y158" s="55" t="str">
        <f t="shared" si="49"/>
        <v/>
      </c>
    </row>
    <row r="159" spans="1:25" x14ac:dyDescent="0.2">
      <c r="A159" s="69" t="str">
        <f t="shared" si="37"/>
        <v/>
      </c>
      <c r="G159" s="131" t="str">
        <f>IF(B159&lt;&gt;"",IF(E159&lt;&gt;"",VLOOKUP(E159,Configuration!$C$4:$F$7,4,FALSE),0),"")</f>
        <v/>
      </c>
      <c r="H159" s="131" t="str">
        <f t="shared" si="45"/>
        <v/>
      </c>
      <c r="O159" s="55" t="b">
        <f t="shared" si="38"/>
        <v>0</v>
      </c>
      <c r="P159" s="55">
        <f t="shared" si="39"/>
        <v>0</v>
      </c>
      <c r="Q159" s="55">
        <f t="shared" si="40"/>
        <v>0</v>
      </c>
      <c r="R159" s="55">
        <f t="shared" si="41"/>
        <v>0</v>
      </c>
      <c r="S159" s="55">
        <f t="shared" si="46"/>
        <v>0</v>
      </c>
      <c r="T159" s="55">
        <f t="shared" si="47"/>
        <v>0</v>
      </c>
      <c r="U159" s="55">
        <f t="shared" si="48"/>
        <v>0</v>
      </c>
      <c r="V159" s="55" t="b">
        <f t="shared" si="42"/>
        <v>0</v>
      </c>
      <c r="W159" s="55" t="b">
        <f t="shared" si="43"/>
        <v>0</v>
      </c>
      <c r="X159" s="55" t="b">
        <f t="shared" si="44"/>
        <v>0</v>
      </c>
      <c r="Y159" s="55" t="str">
        <f t="shared" si="49"/>
        <v/>
      </c>
    </row>
    <row r="160" spans="1:25" x14ac:dyDescent="0.2">
      <c r="A160" s="69" t="str">
        <f t="shared" si="37"/>
        <v/>
      </c>
      <c r="G160" s="131" t="str">
        <f>IF(B160&lt;&gt;"",IF(E160&lt;&gt;"",VLOOKUP(E160,Configuration!$C$4:$F$7,4,FALSE),0),"")</f>
        <v/>
      </c>
      <c r="H160" s="131" t="str">
        <f t="shared" si="45"/>
        <v/>
      </c>
      <c r="O160" s="55" t="b">
        <f t="shared" si="38"/>
        <v>0</v>
      </c>
      <c r="P160" s="55">
        <f t="shared" si="39"/>
        <v>0</v>
      </c>
      <c r="Q160" s="55">
        <f t="shared" si="40"/>
        <v>0</v>
      </c>
      <c r="R160" s="55">
        <f t="shared" si="41"/>
        <v>0</v>
      </c>
      <c r="S160" s="55">
        <f t="shared" si="46"/>
        <v>0</v>
      </c>
      <c r="T160" s="55">
        <f t="shared" si="47"/>
        <v>0</v>
      </c>
      <c r="U160" s="55">
        <f t="shared" si="48"/>
        <v>0</v>
      </c>
      <c r="V160" s="55" t="b">
        <f t="shared" si="42"/>
        <v>0</v>
      </c>
      <c r="W160" s="55" t="b">
        <f t="shared" si="43"/>
        <v>0</v>
      </c>
      <c r="X160" s="55" t="b">
        <f t="shared" si="44"/>
        <v>0</v>
      </c>
      <c r="Y160" s="55" t="str">
        <f t="shared" si="49"/>
        <v/>
      </c>
    </row>
    <row r="161" spans="1:25" x14ac:dyDescent="0.2">
      <c r="A161" s="69" t="str">
        <f t="shared" si="37"/>
        <v/>
      </c>
      <c r="G161" s="131" t="str">
        <f>IF(B161&lt;&gt;"",IF(E161&lt;&gt;"",VLOOKUP(E161,Configuration!$C$4:$F$7,4,FALSE),0),"")</f>
        <v/>
      </c>
      <c r="H161" s="131" t="str">
        <f t="shared" si="45"/>
        <v/>
      </c>
      <c r="O161" s="55" t="b">
        <f t="shared" si="38"/>
        <v>0</v>
      </c>
      <c r="P161" s="55">
        <f t="shared" si="39"/>
        <v>0</v>
      </c>
      <c r="Q161" s="55">
        <f t="shared" si="40"/>
        <v>0</v>
      </c>
      <c r="R161" s="55">
        <f t="shared" si="41"/>
        <v>0</v>
      </c>
      <c r="S161" s="55">
        <f t="shared" si="46"/>
        <v>0</v>
      </c>
      <c r="T161" s="55">
        <f t="shared" si="47"/>
        <v>0</v>
      </c>
      <c r="U161" s="55">
        <f t="shared" si="48"/>
        <v>0</v>
      </c>
      <c r="V161" s="55" t="b">
        <f t="shared" si="42"/>
        <v>0</v>
      </c>
      <c r="W161" s="55" t="b">
        <f t="shared" si="43"/>
        <v>0</v>
      </c>
      <c r="X161" s="55" t="b">
        <f t="shared" si="44"/>
        <v>0</v>
      </c>
      <c r="Y161" s="55" t="str">
        <f t="shared" si="49"/>
        <v/>
      </c>
    </row>
    <row r="162" spans="1:25" x14ac:dyDescent="0.2">
      <c r="A162" s="69" t="str">
        <f t="shared" si="37"/>
        <v/>
      </c>
      <c r="G162" s="131" t="str">
        <f>IF(B162&lt;&gt;"",IF(E162&lt;&gt;"",VLOOKUP(E162,Configuration!$C$4:$F$7,4,FALSE),0),"")</f>
        <v/>
      </c>
      <c r="H162" s="131" t="str">
        <f t="shared" si="45"/>
        <v/>
      </c>
      <c r="O162" s="55" t="b">
        <f t="shared" si="38"/>
        <v>0</v>
      </c>
      <c r="P162" s="55">
        <f t="shared" si="39"/>
        <v>0</v>
      </c>
      <c r="Q162" s="55">
        <f t="shared" si="40"/>
        <v>0</v>
      </c>
      <c r="R162" s="55">
        <f t="shared" si="41"/>
        <v>0</v>
      </c>
      <c r="S162" s="55">
        <f t="shared" si="46"/>
        <v>0</v>
      </c>
      <c r="T162" s="55">
        <f t="shared" si="47"/>
        <v>0</v>
      </c>
      <c r="U162" s="55">
        <f t="shared" si="48"/>
        <v>0</v>
      </c>
      <c r="V162" s="55" t="b">
        <f t="shared" si="42"/>
        <v>0</v>
      </c>
      <c r="W162" s="55" t="b">
        <f t="shared" si="43"/>
        <v>0</v>
      </c>
      <c r="X162" s="55" t="b">
        <f t="shared" si="44"/>
        <v>0</v>
      </c>
      <c r="Y162" s="55" t="str">
        <f t="shared" si="49"/>
        <v/>
      </c>
    </row>
    <row r="163" spans="1:25" x14ac:dyDescent="0.2">
      <c r="A163" s="69" t="str">
        <f t="shared" si="37"/>
        <v/>
      </c>
      <c r="G163" s="131" t="str">
        <f>IF(B163&lt;&gt;"",IF(E163&lt;&gt;"",VLOOKUP(E163,Configuration!$C$4:$F$7,4,FALSE),0),"")</f>
        <v/>
      </c>
      <c r="H163" s="131" t="str">
        <f t="shared" si="45"/>
        <v/>
      </c>
      <c r="O163" s="55" t="b">
        <f t="shared" si="38"/>
        <v>0</v>
      </c>
      <c r="P163" s="55">
        <f t="shared" si="39"/>
        <v>0</v>
      </c>
      <c r="Q163" s="55">
        <f t="shared" si="40"/>
        <v>0</v>
      </c>
      <c r="R163" s="55">
        <f t="shared" si="41"/>
        <v>0</v>
      </c>
      <c r="S163" s="55">
        <f t="shared" si="46"/>
        <v>0</v>
      </c>
      <c r="T163" s="55">
        <f t="shared" si="47"/>
        <v>0</v>
      </c>
      <c r="U163" s="55">
        <f t="shared" si="48"/>
        <v>0</v>
      </c>
      <c r="V163" s="55" t="b">
        <f t="shared" si="42"/>
        <v>0</v>
      </c>
      <c r="W163" s="55" t="b">
        <f t="shared" si="43"/>
        <v>0</v>
      </c>
      <c r="X163" s="55" t="b">
        <f t="shared" si="44"/>
        <v>0</v>
      </c>
      <c r="Y163" s="55" t="str">
        <f t="shared" si="49"/>
        <v/>
      </c>
    </row>
    <row r="164" spans="1:25" x14ac:dyDescent="0.2">
      <c r="A164" s="69" t="str">
        <f t="shared" si="37"/>
        <v/>
      </c>
      <c r="G164" s="131" t="str">
        <f>IF(B164&lt;&gt;"",IF(E164&lt;&gt;"",VLOOKUP(E164,Configuration!$C$4:$F$7,4,FALSE),0),"")</f>
        <v/>
      </c>
      <c r="H164" s="131" t="str">
        <f t="shared" si="45"/>
        <v/>
      </c>
      <c r="O164" s="55" t="b">
        <f t="shared" si="38"/>
        <v>0</v>
      </c>
      <c r="P164" s="55">
        <f t="shared" si="39"/>
        <v>0</v>
      </c>
      <c r="Q164" s="55">
        <f t="shared" si="40"/>
        <v>0</v>
      </c>
      <c r="R164" s="55">
        <f t="shared" si="41"/>
        <v>0</v>
      </c>
      <c r="S164" s="55">
        <f t="shared" si="46"/>
        <v>0</v>
      </c>
      <c r="T164" s="55">
        <f t="shared" si="47"/>
        <v>0</v>
      </c>
      <c r="U164" s="55">
        <f t="shared" si="48"/>
        <v>0</v>
      </c>
      <c r="V164" s="55" t="b">
        <f t="shared" si="42"/>
        <v>0</v>
      </c>
      <c r="W164" s="55" t="b">
        <f t="shared" si="43"/>
        <v>0</v>
      </c>
      <c r="X164" s="55" t="b">
        <f t="shared" si="44"/>
        <v>0</v>
      </c>
      <c r="Y164" s="55" t="str">
        <f t="shared" si="49"/>
        <v/>
      </c>
    </row>
    <row r="165" spans="1:25" x14ac:dyDescent="0.2">
      <c r="A165" s="69" t="str">
        <f t="shared" si="37"/>
        <v/>
      </c>
      <c r="G165" s="131" t="str">
        <f>IF(B165&lt;&gt;"",IF(E165&lt;&gt;"",VLOOKUP(E165,Configuration!$C$4:$F$7,4,FALSE),0),"")</f>
        <v/>
      </c>
      <c r="H165" s="131" t="str">
        <f t="shared" si="45"/>
        <v/>
      </c>
      <c r="O165" s="55" t="b">
        <f t="shared" si="38"/>
        <v>0</v>
      </c>
      <c r="P165" s="55">
        <f t="shared" si="39"/>
        <v>0</v>
      </c>
      <c r="Q165" s="55">
        <f t="shared" si="40"/>
        <v>0</v>
      </c>
      <c r="R165" s="55">
        <f t="shared" si="41"/>
        <v>0</v>
      </c>
      <c r="S165" s="55">
        <f t="shared" si="46"/>
        <v>0</v>
      </c>
      <c r="T165" s="55">
        <f t="shared" si="47"/>
        <v>0</v>
      </c>
      <c r="U165" s="55">
        <f t="shared" si="48"/>
        <v>0</v>
      </c>
      <c r="V165" s="55" t="b">
        <f t="shared" si="42"/>
        <v>0</v>
      </c>
      <c r="W165" s="55" t="b">
        <f t="shared" si="43"/>
        <v>0</v>
      </c>
      <c r="X165" s="55" t="b">
        <f t="shared" si="44"/>
        <v>0</v>
      </c>
      <c r="Y165" s="55" t="str">
        <f t="shared" si="49"/>
        <v/>
      </c>
    </row>
    <row r="166" spans="1:25" x14ac:dyDescent="0.2">
      <c r="A166" s="69" t="str">
        <f t="shared" si="37"/>
        <v/>
      </c>
      <c r="G166" s="131" t="str">
        <f>IF(B166&lt;&gt;"",IF(E166&lt;&gt;"",VLOOKUP(E166,Configuration!$C$4:$F$7,4,FALSE),0),"")</f>
        <v/>
      </c>
      <c r="H166" s="131" t="str">
        <f t="shared" si="45"/>
        <v/>
      </c>
      <c r="O166" s="55" t="b">
        <f t="shared" si="38"/>
        <v>0</v>
      </c>
      <c r="P166" s="55">
        <f t="shared" si="39"/>
        <v>0</v>
      </c>
      <c r="Q166" s="55">
        <f t="shared" si="40"/>
        <v>0</v>
      </c>
      <c r="R166" s="55">
        <f t="shared" si="41"/>
        <v>0</v>
      </c>
      <c r="S166" s="55">
        <f t="shared" si="46"/>
        <v>0</v>
      </c>
      <c r="T166" s="55">
        <f t="shared" si="47"/>
        <v>0</v>
      </c>
      <c r="U166" s="55">
        <f t="shared" si="48"/>
        <v>0</v>
      </c>
      <c r="V166" s="55" t="b">
        <f t="shared" si="42"/>
        <v>0</v>
      </c>
      <c r="W166" s="55" t="b">
        <f t="shared" si="43"/>
        <v>0</v>
      </c>
      <c r="X166" s="55" t="b">
        <f t="shared" si="44"/>
        <v>0</v>
      </c>
      <c r="Y166" s="55" t="str">
        <f t="shared" si="49"/>
        <v/>
      </c>
    </row>
    <row r="167" spans="1:25" x14ac:dyDescent="0.2">
      <c r="A167" s="69" t="str">
        <f t="shared" si="37"/>
        <v/>
      </c>
      <c r="G167" s="131" t="str">
        <f>IF(B167&lt;&gt;"",IF(E167&lt;&gt;"",VLOOKUP(E167,Configuration!$C$4:$F$7,4,FALSE),0),"")</f>
        <v/>
      </c>
      <c r="H167" s="131" t="str">
        <f t="shared" si="45"/>
        <v/>
      </c>
      <c r="O167" s="55" t="b">
        <f t="shared" si="38"/>
        <v>0</v>
      </c>
      <c r="P167" s="55">
        <f t="shared" si="39"/>
        <v>0</v>
      </c>
      <c r="Q167" s="55">
        <f t="shared" si="40"/>
        <v>0</v>
      </c>
      <c r="R167" s="55">
        <f t="shared" si="41"/>
        <v>0</v>
      </c>
      <c r="S167" s="55">
        <f t="shared" si="46"/>
        <v>0</v>
      </c>
      <c r="T167" s="55">
        <f t="shared" si="47"/>
        <v>0</v>
      </c>
      <c r="U167" s="55">
        <f t="shared" si="48"/>
        <v>0</v>
      </c>
      <c r="V167" s="55" t="b">
        <f t="shared" si="42"/>
        <v>0</v>
      </c>
      <c r="W167" s="55" t="b">
        <f t="shared" si="43"/>
        <v>0</v>
      </c>
      <c r="X167" s="55" t="b">
        <f t="shared" si="44"/>
        <v>0</v>
      </c>
      <c r="Y167" s="55" t="str">
        <f t="shared" si="49"/>
        <v/>
      </c>
    </row>
    <row r="168" spans="1:25" x14ac:dyDescent="0.2">
      <c r="A168" s="69" t="str">
        <f t="shared" si="37"/>
        <v/>
      </c>
      <c r="G168" s="131" t="str">
        <f>IF(B168&lt;&gt;"",IF(E168&lt;&gt;"",VLOOKUP(E168,Configuration!$C$4:$F$7,4,FALSE),0),"")</f>
        <v/>
      </c>
      <c r="H168" s="131" t="str">
        <f t="shared" si="45"/>
        <v/>
      </c>
      <c r="O168" s="55" t="b">
        <f t="shared" si="38"/>
        <v>0</v>
      </c>
      <c r="P168" s="55">
        <f t="shared" si="39"/>
        <v>0</v>
      </c>
      <c r="Q168" s="55">
        <f t="shared" si="40"/>
        <v>0</v>
      </c>
      <c r="R168" s="55">
        <f t="shared" si="41"/>
        <v>0</v>
      </c>
      <c r="S168" s="55">
        <f t="shared" si="46"/>
        <v>0</v>
      </c>
      <c r="T168" s="55">
        <f t="shared" si="47"/>
        <v>0</v>
      </c>
      <c r="U168" s="55">
        <f t="shared" si="48"/>
        <v>0</v>
      </c>
      <c r="V168" s="55" t="b">
        <f t="shared" si="42"/>
        <v>0</v>
      </c>
      <c r="W168" s="55" t="b">
        <f t="shared" si="43"/>
        <v>0</v>
      </c>
      <c r="X168" s="55" t="b">
        <f t="shared" si="44"/>
        <v>0</v>
      </c>
      <c r="Y168" s="55" t="str">
        <f t="shared" si="49"/>
        <v/>
      </c>
    </row>
    <row r="169" spans="1:25" x14ac:dyDescent="0.2">
      <c r="A169" s="69" t="str">
        <f t="shared" ref="A169:A232" si="50">IF(B169&lt;&gt;"",A168+1,"")</f>
        <v/>
      </c>
      <c r="G169" s="131" t="str">
        <f>IF(B169&lt;&gt;"",IF(E169&lt;&gt;"",VLOOKUP(E169,Configuration!$C$4:$F$7,4,FALSE),0),"")</f>
        <v/>
      </c>
      <c r="H169" s="131" t="str">
        <f t="shared" si="45"/>
        <v/>
      </c>
      <c r="O169" s="55" t="b">
        <f t="shared" ref="O169:O232" si="51">AND(E169=(_tocomplex),(I169)&lt;&gt;_later,(K169)&lt;&gt;_out)</f>
        <v>0</v>
      </c>
      <c r="P169" s="55">
        <f t="shared" ref="P169:P232" si="52">IF(LOWER(I169)=LOWER(_tolaunch),H169,0)</f>
        <v>0</v>
      </c>
      <c r="Q169" s="55">
        <f t="shared" ref="Q169:Q232" si="53">IF(LOWER(I169)=LOWER(_posibletolaunch),H169,0)</f>
        <v>0</v>
      </c>
      <c r="R169" s="55">
        <f t="shared" ref="R169:R232" si="54">IF(LOWER(I169)=LOWER(_later),H169,0)</f>
        <v>0</v>
      </c>
      <c r="S169" s="55">
        <f t="shared" si="46"/>
        <v>0</v>
      </c>
      <c r="T169" s="55">
        <f t="shared" si="47"/>
        <v>0</v>
      </c>
      <c r="U169" s="55">
        <f t="shared" si="48"/>
        <v>0</v>
      </c>
      <c r="V169" s="55" t="b">
        <f t="shared" ref="V169:V232" si="55">AND(I169=_tolaunch,K169&lt;&gt;_out)</f>
        <v>0</v>
      </c>
      <c r="W169" s="55" t="b">
        <f t="shared" ref="W169:W232" si="56">AND(I169=_posibletolaunch,K169&lt;&gt;_out)</f>
        <v>0</v>
      </c>
      <c r="X169" s="55" t="b">
        <f t="shared" ref="X169:X232" si="57">AND(I169=_later,K169&lt;&gt;_out)</f>
        <v>0</v>
      </c>
      <c r="Y169" s="55" t="str">
        <f t="shared" si="49"/>
        <v/>
      </c>
    </row>
    <row r="170" spans="1:25" x14ac:dyDescent="0.2">
      <c r="A170" s="69" t="str">
        <f t="shared" si="50"/>
        <v/>
      </c>
      <c r="G170" s="131" t="str">
        <f>IF(B170&lt;&gt;"",IF(E170&lt;&gt;"",VLOOKUP(E170,Configuration!$C$4:$F$7,4,FALSE),0),"")</f>
        <v/>
      </c>
      <c r="H170" s="131" t="str">
        <f t="shared" si="45"/>
        <v/>
      </c>
      <c r="O170" s="55" t="b">
        <f t="shared" si="51"/>
        <v>0</v>
      </c>
      <c r="P170" s="55">
        <f t="shared" si="52"/>
        <v>0</v>
      </c>
      <c r="Q170" s="55">
        <f t="shared" si="53"/>
        <v>0</v>
      </c>
      <c r="R170" s="55">
        <f t="shared" si="54"/>
        <v>0</v>
      </c>
      <c r="S170" s="55">
        <f t="shared" si="46"/>
        <v>0</v>
      </c>
      <c r="T170" s="55">
        <f t="shared" si="47"/>
        <v>0</v>
      </c>
      <c r="U170" s="55">
        <f t="shared" si="48"/>
        <v>0</v>
      </c>
      <c r="V170" s="55" t="b">
        <f t="shared" si="55"/>
        <v>0</v>
      </c>
      <c r="W170" s="55" t="b">
        <f t="shared" si="56"/>
        <v>0</v>
      </c>
      <c r="X170" s="55" t="b">
        <f t="shared" si="57"/>
        <v>0</v>
      </c>
      <c r="Y170" s="55" t="str">
        <f t="shared" si="49"/>
        <v/>
      </c>
    </row>
    <row r="171" spans="1:25" x14ac:dyDescent="0.2">
      <c r="A171" s="69" t="str">
        <f t="shared" si="50"/>
        <v/>
      </c>
      <c r="G171" s="131" t="str">
        <f>IF(B171&lt;&gt;"",IF(E171&lt;&gt;"",VLOOKUP(E171,Configuration!$C$4:$F$7,4,FALSE),0),"")</f>
        <v/>
      </c>
      <c r="H171" s="131" t="str">
        <f t="shared" si="45"/>
        <v/>
      </c>
      <c r="O171" s="55" t="b">
        <f t="shared" si="51"/>
        <v>0</v>
      </c>
      <c r="P171" s="55">
        <f t="shared" si="52"/>
        <v>0</v>
      </c>
      <c r="Q171" s="55">
        <f t="shared" si="53"/>
        <v>0</v>
      </c>
      <c r="R171" s="55">
        <f t="shared" si="54"/>
        <v>0</v>
      </c>
      <c r="S171" s="55">
        <f t="shared" si="46"/>
        <v>0</v>
      </c>
      <c r="T171" s="55">
        <f t="shared" si="47"/>
        <v>0</v>
      </c>
      <c r="U171" s="55">
        <f t="shared" si="48"/>
        <v>0</v>
      </c>
      <c r="V171" s="55" t="b">
        <f t="shared" si="55"/>
        <v>0</v>
      </c>
      <c r="W171" s="55" t="b">
        <f t="shared" si="56"/>
        <v>0</v>
      </c>
      <c r="X171" s="55" t="b">
        <f t="shared" si="57"/>
        <v>0</v>
      </c>
      <c r="Y171" s="55" t="str">
        <f t="shared" si="49"/>
        <v/>
      </c>
    </row>
    <row r="172" spans="1:25" x14ac:dyDescent="0.2">
      <c r="A172" s="69" t="str">
        <f t="shared" si="50"/>
        <v/>
      </c>
      <c r="G172" s="131" t="str">
        <f>IF(B172&lt;&gt;"",IF(E172&lt;&gt;"",VLOOKUP(E172,Configuration!$C$4:$F$7,4,FALSE),0),"")</f>
        <v/>
      </c>
      <c r="H172" s="131" t="str">
        <f t="shared" si="45"/>
        <v/>
      </c>
      <c r="O172" s="55" t="b">
        <f t="shared" si="51"/>
        <v>0</v>
      </c>
      <c r="P172" s="55">
        <f t="shared" si="52"/>
        <v>0</v>
      </c>
      <c r="Q172" s="55">
        <f t="shared" si="53"/>
        <v>0</v>
      </c>
      <c r="R172" s="55">
        <f t="shared" si="54"/>
        <v>0</v>
      </c>
      <c r="S172" s="55">
        <f t="shared" si="46"/>
        <v>0</v>
      </c>
      <c r="T172" s="55">
        <f t="shared" si="47"/>
        <v>0</v>
      </c>
      <c r="U172" s="55">
        <f t="shared" si="48"/>
        <v>0</v>
      </c>
      <c r="V172" s="55" t="b">
        <f t="shared" si="55"/>
        <v>0</v>
      </c>
      <c r="W172" s="55" t="b">
        <f t="shared" si="56"/>
        <v>0</v>
      </c>
      <c r="X172" s="55" t="b">
        <f t="shared" si="57"/>
        <v>0</v>
      </c>
      <c r="Y172" s="55" t="str">
        <f t="shared" si="49"/>
        <v/>
      </c>
    </row>
    <row r="173" spans="1:25" x14ac:dyDescent="0.2">
      <c r="A173" s="69" t="str">
        <f t="shared" si="50"/>
        <v/>
      </c>
      <c r="G173" s="131" t="str">
        <f>IF(B173&lt;&gt;"",IF(E173&lt;&gt;"",VLOOKUP(E173,Configuration!$C$4:$F$7,4,FALSE),0),"")</f>
        <v/>
      </c>
      <c r="H173" s="131" t="str">
        <f t="shared" si="45"/>
        <v/>
      </c>
      <c r="O173" s="55" t="b">
        <f t="shared" si="51"/>
        <v>0</v>
      </c>
      <c r="P173" s="55">
        <f t="shared" si="52"/>
        <v>0</v>
      </c>
      <c r="Q173" s="55">
        <f t="shared" si="53"/>
        <v>0</v>
      </c>
      <c r="R173" s="55">
        <f t="shared" si="54"/>
        <v>0</v>
      </c>
      <c r="S173" s="55">
        <f t="shared" si="46"/>
        <v>0</v>
      </c>
      <c r="T173" s="55">
        <f t="shared" si="47"/>
        <v>0</v>
      </c>
      <c r="U173" s="55">
        <f t="shared" si="48"/>
        <v>0</v>
      </c>
      <c r="V173" s="55" t="b">
        <f t="shared" si="55"/>
        <v>0</v>
      </c>
      <c r="W173" s="55" t="b">
        <f t="shared" si="56"/>
        <v>0</v>
      </c>
      <c r="X173" s="55" t="b">
        <f t="shared" si="57"/>
        <v>0</v>
      </c>
      <c r="Y173" s="55" t="str">
        <f t="shared" si="49"/>
        <v/>
      </c>
    </row>
    <row r="174" spans="1:25" x14ac:dyDescent="0.2">
      <c r="A174" s="69" t="str">
        <f t="shared" si="50"/>
        <v/>
      </c>
      <c r="G174" s="131" t="str">
        <f>IF(B174&lt;&gt;"",IF(E174&lt;&gt;"",VLOOKUP(E174,Configuration!$C$4:$F$7,4,FALSE),0),"")</f>
        <v/>
      </c>
      <c r="H174" s="131" t="str">
        <f t="shared" si="45"/>
        <v/>
      </c>
      <c r="O174" s="55" t="b">
        <f t="shared" si="51"/>
        <v>0</v>
      </c>
      <c r="P174" s="55">
        <f t="shared" si="52"/>
        <v>0</v>
      </c>
      <c r="Q174" s="55">
        <f t="shared" si="53"/>
        <v>0</v>
      </c>
      <c r="R174" s="55">
        <f t="shared" si="54"/>
        <v>0</v>
      </c>
      <c r="S174" s="55">
        <f t="shared" si="46"/>
        <v>0</v>
      </c>
      <c r="T174" s="55">
        <f t="shared" si="47"/>
        <v>0</v>
      </c>
      <c r="U174" s="55">
        <f t="shared" si="48"/>
        <v>0</v>
      </c>
      <c r="V174" s="55" t="b">
        <f t="shared" si="55"/>
        <v>0</v>
      </c>
      <c r="W174" s="55" t="b">
        <f t="shared" si="56"/>
        <v>0</v>
      </c>
      <c r="X174" s="55" t="b">
        <f t="shared" si="57"/>
        <v>0</v>
      </c>
      <c r="Y174" s="55" t="str">
        <f t="shared" si="49"/>
        <v/>
      </c>
    </row>
    <row r="175" spans="1:25" x14ac:dyDescent="0.2">
      <c r="A175" s="69" t="str">
        <f t="shared" si="50"/>
        <v/>
      </c>
      <c r="G175" s="131" t="str">
        <f>IF(B175&lt;&gt;"",IF(E175&lt;&gt;"",VLOOKUP(E175,Configuration!$C$4:$F$7,4,FALSE),0),"")</f>
        <v/>
      </c>
      <c r="H175" s="131" t="str">
        <f t="shared" si="45"/>
        <v/>
      </c>
      <c r="O175" s="55" t="b">
        <f t="shared" si="51"/>
        <v>0</v>
      </c>
      <c r="P175" s="55">
        <f t="shared" si="52"/>
        <v>0</v>
      </c>
      <c r="Q175" s="55">
        <f t="shared" si="53"/>
        <v>0</v>
      </c>
      <c r="R175" s="55">
        <f t="shared" si="54"/>
        <v>0</v>
      </c>
      <c r="S175" s="55">
        <f t="shared" si="46"/>
        <v>0</v>
      </c>
      <c r="T175" s="55">
        <f t="shared" si="47"/>
        <v>0</v>
      </c>
      <c r="U175" s="55">
        <f t="shared" si="48"/>
        <v>0</v>
      </c>
      <c r="V175" s="55" t="b">
        <f t="shared" si="55"/>
        <v>0</v>
      </c>
      <c r="W175" s="55" t="b">
        <f t="shared" si="56"/>
        <v>0</v>
      </c>
      <c r="X175" s="55" t="b">
        <f t="shared" si="57"/>
        <v>0</v>
      </c>
      <c r="Y175" s="55" t="str">
        <f t="shared" si="49"/>
        <v/>
      </c>
    </row>
    <row r="176" spans="1:25" x14ac:dyDescent="0.2">
      <c r="A176" s="69" t="str">
        <f t="shared" si="50"/>
        <v/>
      </c>
      <c r="G176" s="131" t="str">
        <f>IF(B176&lt;&gt;"",IF(E176&lt;&gt;"",VLOOKUP(E176,Configuration!$C$4:$F$7,4,FALSE),0),"")</f>
        <v/>
      </c>
      <c r="H176" s="131" t="str">
        <f t="shared" si="45"/>
        <v/>
      </c>
      <c r="O176" s="55" t="b">
        <f t="shared" si="51"/>
        <v>0</v>
      </c>
      <c r="P176" s="55">
        <f t="shared" si="52"/>
        <v>0</v>
      </c>
      <c r="Q176" s="55">
        <f t="shared" si="53"/>
        <v>0</v>
      </c>
      <c r="R176" s="55">
        <f t="shared" si="54"/>
        <v>0</v>
      </c>
      <c r="S176" s="55">
        <f t="shared" si="46"/>
        <v>0</v>
      </c>
      <c r="T176" s="55">
        <f t="shared" si="47"/>
        <v>0</v>
      </c>
      <c r="U176" s="55">
        <f t="shared" si="48"/>
        <v>0</v>
      </c>
      <c r="V176" s="55" t="b">
        <f t="shared" si="55"/>
        <v>0</v>
      </c>
      <c r="W176" s="55" t="b">
        <f t="shared" si="56"/>
        <v>0</v>
      </c>
      <c r="X176" s="55" t="b">
        <f t="shared" si="57"/>
        <v>0</v>
      </c>
      <c r="Y176" s="55" t="str">
        <f t="shared" si="49"/>
        <v/>
      </c>
    </row>
    <row r="177" spans="1:25" x14ac:dyDescent="0.2">
      <c r="A177" s="69" t="str">
        <f t="shared" si="50"/>
        <v/>
      </c>
      <c r="G177" s="131" t="str">
        <f>IF(B177&lt;&gt;"",IF(E177&lt;&gt;"",VLOOKUP(E177,Configuration!$C$4:$F$7,4,FALSE),0),"")</f>
        <v/>
      </c>
      <c r="H177" s="131" t="str">
        <f t="shared" si="45"/>
        <v/>
      </c>
      <c r="O177" s="55" t="b">
        <f t="shared" si="51"/>
        <v>0</v>
      </c>
      <c r="P177" s="55">
        <f t="shared" si="52"/>
        <v>0</v>
      </c>
      <c r="Q177" s="55">
        <f t="shared" si="53"/>
        <v>0</v>
      </c>
      <c r="R177" s="55">
        <f t="shared" si="54"/>
        <v>0</v>
      </c>
      <c r="S177" s="55">
        <f t="shared" si="46"/>
        <v>0</v>
      </c>
      <c r="T177" s="55">
        <f t="shared" si="47"/>
        <v>0</v>
      </c>
      <c r="U177" s="55">
        <f t="shared" si="48"/>
        <v>0</v>
      </c>
      <c r="V177" s="55" t="b">
        <f t="shared" si="55"/>
        <v>0</v>
      </c>
      <c r="W177" s="55" t="b">
        <f t="shared" si="56"/>
        <v>0</v>
      </c>
      <c r="X177" s="55" t="b">
        <f t="shared" si="57"/>
        <v>0</v>
      </c>
      <c r="Y177" s="55" t="str">
        <f t="shared" si="49"/>
        <v/>
      </c>
    </row>
    <row r="178" spans="1:25" x14ac:dyDescent="0.2">
      <c r="A178" s="69" t="str">
        <f t="shared" si="50"/>
        <v/>
      </c>
      <c r="G178" s="131" t="str">
        <f>IF(B178&lt;&gt;"",IF(E178&lt;&gt;"",VLOOKUP(E178,Configuration!$C$4:$F$7,4,FALSE),0),"")</f>
        <v/>
      </c>
      <c r="H178" s="131" t="str">
        <f t="shared" si="45"/>
        <v/>
      </c>
      <c r="O178" s="55" t="b">
        <f t="shared" si="51"/>
        <v>0</v>
      </c>
      <c r="P178" s="55">
        <f t="shared" si="52"/>
        <v>0</v>
      </c>
      <c r="Q178" s="55">
        <f t="shared" si="53"/>
        <v>0</v>
      </c>
      <c r="R178" s="55">
        <f t="shared" si="54"/>
        <v>0</v>
      </c>
      <c r="S178" s="55">
        <f t="shared" si="46"/>
        <v>0</v>
      </c>
      <c r="T178" s="55">
        <f t="shared" si="47"/>
        <v>0</v>
      </c>
      <c r="U178" s="55">
        <f t="shared" si="48"/>
        <v>0</v>
      </c>
      <c r="V178" s="55" t="b">
        <f t="shared" si="55"/>
        <v>0</v>
      </c>
      <c r="W178" s="55" t="b">
        <f t="shared" si="56"/>
        <v>0</v>
      </c>
      <c r="X178" s="55" t="b">
        <f t="shared" si="57"/>
        <v>0</v>
      </c>
      <c r="Y178" s="55" t="str">
        <f t="shared" si="49"/>
        <v/>
      </c>
    </row>
    <row r="179" spans="1:25" x14ac:dyDescent="0.2">
      <c r="A179" s="69" t="str">
        <f t="shared" si="50"/>
        <v/>
      </c>
      <c r="G179" s="131" t="str">
        <f>IF(B179&lt;&gt;"",IF(E179&lt;&gt;"",VLOOKUP(E179,Configuration!$C$4:$F$7,4,FALSE),0),"")</f>
        <v/>
      </c>
      <c r="H179" s="131" t="str">
        <f t="shared" si="45"/>
        <v/>
      </c>
      <c r="O179" s="55" t="b">
        <f t="shared" si="51"/>
        <v>0</v>
      </c>
      <c r="P179" s="55">
        <f t="shared" si="52"/>
        <v>0</v>
      </c>
      <c r="Q179" s="55">
        <f t="shared" si="53"/>
        <v>0</v>
      </c>
      <c r="R179" s="55">
        <f t="shared" si="54"/>
        <v>0</v>
      </c>
      <c r="S179" s="55">
        <f t="shared" si="46"/>
        <v>0</v>
      </c>
      <c r="T179" s="55">
        <f t="shared" si="47"/>
        <v>0</v>
      </c>
      <c r="U179" s="55">
        <f t="shared" si="48"/>
        <v>0</v>
      </c>
      <c r="V179" s="55" t="b">
        <f t="shared" si="55"/>
        <v>0</v>
      </c>
      <c r="W179" s="55" t="b">
        <f t="shared" si="56"/>
        <v>0</v>
      </c>
      <c r="X179" s="55" t="b">
        <f t="shared" si="57"/>
        <v>0</v>
      </c>
      <c r="Y179" s="55" t="str">
        <f t="shared" si="49"/>
        <v/>
      </c>
    </row>
    <row r="180" spans="1:25" x14ac:dyDescent="0.2">
      <c r="A180" s="69" t="str">
        <f t="shared" si="50"/>
        <v/>
      </c>
      <c r="G180" s="131" t="str">
        <f>IF(B180&lt;&gt;"",IF(E180&lt;&gt;"",VLOOKUP(E180,Configuration!$C$4:$F$7,4,FALSE),0),"")</f>
        <v/>
      </c>
      <c r="H180" s="131" t="str">
        <f t="shared" si="45"/>
        <v/>
      </c>
      <c r="O180" s="55" t="b">
        <f t="shared" si="51"/>
        <v>0</v>
      </c>
      <c r="P180" s="55">
        <f t="shared" si="52"/>
        <v>0</v>
      </c>
      <c r="Q180" s="55">
        <f t="shared" si="53"/>
        <v>0</v>
      </c>
      <c r="R180" s="55">
        <f t="shared" si="54"/>
        <v>0</v>
      </c>
      <c r="S180" s="55">
        <f t="shared" si="46"/>
        <v>0</v>
      </c>
      <c r="T180" s="55">
        <f t="shared" si="47"/>
        <v>0</v>
      </c>
      <c r="U180" s="55">
        <f t="shared" si="48"/>
        <v>0</v>
      </c>
      <c r="V180" s="55" t="b">
        <f t="shared" si="55"/>
        <v>0</v>
      </c>
      <c r="W180" s="55" t="b">
        <f t="shared" si="56"/>
        <v>0</v>
      </c>
      <c r="X180" s="55" t="b">
        <f t="shared" si="57"/>
        <v>0</v>
      </c>
      <c r="Y180" s="55" t="str">
        <f t="shared" si="49"/>
        <v/>
      </c>
    </row>
    <row r="181" spans="1:25" x14ac:dyDescent="0.2">
      <c r="A181" s="69" t="str">
        <f t="shared" si="50"/>
        <v/>
      </c>
      <c r="G181" s="131" t="str">
        <f>IF(B181&lt;&gt;"",IF(E181&lt;&gt;"",VLOOKUP(E181,Configuration!$C$4:$F$7,4,FALSE),0),"")</f>
        <v/>
      </c>
      <c r="H181" s="131" t="str">
        <f t="shared" si="45"/>
        <v/>
      </c>
      <c r="O181" s="55" t="b">
        <f t="shared" si="51"/>
        <v>0</v>
      </c>
      <c r="P181" s="55">
        <f t="shared" si="52"/>
        <v>0</v>
      </c>
      <c r="Q181" s="55">
        <f t="shared" si="53"/>
        <v>0</v>
      </c>
      <c r="R181" s="55">
        <f t="shared" si="54"/>
        <v>0</v>
      </c>
      <c r="S181" s="55">
        <f t="shared" si="46"/>
        <v>0</v>
      </c>
      <c r="T181" s="55">
        <f t="shared" si="47"/>
        <v>0</v>
      </c>
      <c r="U181" s="55">
        <f t="shared" si="48"/>
        <v>0</v>
      </c>
      <c r="V181" s="55" t="b">
        <f t="shared" si="55"/>
        <v>0</v>
      </c>
      <c r="W181" s="55" t="b">
        <f t="shared" si="56"/>
        <v>0</v>
      </c>
      <c r="X181" s="55" t="b">
        <f t="shared" si="57"/>
        <v>0</v>
      </c>
      <c r="Y181" s="55" t="str">
        <f t="shared" si="49"/>
        <v/>
      </c>
    </row>
    <row r="182" spans="1:25" x14ac:dyDescent="0.2">
      <c r="A182" s="69" t="str">
        <f t="shared" si="50"/>
        <v/>
      </c>
      <c r="G182" s="131" t="str">
        <f>IF(B182&lt;&gt;"",IF(E182&lt;&gt;"",VLOOKUP(E182,Configuration!$C$4:$F$7,4,FALSE),0),"")</f>
        <v/>
      </c>
      <c r="H182" s="131" t="str">
        <f t="shared" si="45"/>
        <v/>
      </c>
      <c r="O182" s="55" t="b">
        <f t="shared" si="51"/>
        <v>0</v>
      </c>
      <c r="P182" s="55">
        <f t="shared" si="52"/>
        <v>0</v>
      </c>
      <c r="Q182" s="55">
        <f t="shared" si="53"/>
        <v>0</v>
      </c>
      <c r="R182" s="55">
        <f t="shared" si="54"/>
        <v>0</v>
      </c>
      <c r="S182" s="55">
        <f t="shared" si="46"/>
        <v>0</v>
      </c>
      <c r="T182" s="55">
        <f t="shared" si="47"/>
        <v>0</v>
      </c>
      <c r="U182" s="55">
        <f t="shared" si="48"/>
        <v>0</v>
      </c>
      <c r="V182" s="55" t="b">
        <f t="shared" si="55"/>
        <v>0</v>
      </c>
      <c r="W182" s="55" t="b">
        <f t="shared" si="56"/>
        <v>0</v>
      </c>
      <c r="X182" s="55" t="b">
        <f t="shared" si="57"/>
        <v>0</v>
      </c>
      <c r="Y182" s="55" t="str">
        <f t="shared" si="49"/>
        <v/>
      </c>
    </row>
    <row r="183" spans="1:25" x14ac:dyDescent="0.2">
      <c r="A183" s="69" t="str">
        <f t="shared" si="50"/>
        <v/>
      </c>
      <c r="G183" s="131" t="str">
        <f>IF(B183&lt;&gt;"",IF(E183&lt;&gt;"",VLOOKUP(E183,Configuration!$C$4:$F$7,4,FALSE),0),"")</f>
        <v/>
      </c>
      <c r="H183" s="131" t="str">
        <f t="shared" si="45"/>
        <v/>
      </c>
      <c r="O183" s="55" t="b">
        <f t="shared" si="51"/>
        <v>0</v>
      </c>
      <c r="P183" s="55">
        <f t="shared" si="52"/>
        <v>0</v>
      </c>
      <c r="Q183" s="55">
        <f t="shared" si="53"/>
        <v>0</v>
      </c>
      <c r="R183" s="55">
        <f t="shared" si="54"/>
        <v>0</v>
      </c>
      <c r="S183" s="55">
        <f t="shared" si="46"/>
        <v>0</v>
      </c>
      <c r="T183" s="55">
        <f t="shared" si="47"/>
        <v>0</v>
      </c>
      <c r="U183" s="55">
        <f t="shared" si="48"/>
        <v>0</v>
      </c>
      <c r="V183" s="55" t="b">
        <f t="shared" si="55"/>
        <v>0</v>
      </c>
      <c r="W183" s="55" t="b">
        <f t="shared" si="56"/>
        <v>0</v>
      </c>
      <c r="X183" s="55" t="b">
        <f t="shared" si="57"/>
        <v>0</v>
      </c>
      <c r="Y183" s="55" t="str">
        <f t="shared" si="49"/>
        <v/>
      </c>
    </row>
    <row r="184" spans="1:25" x14ac:dyDescent="0.2">
      <c r="A184" s="69" t="str">
        <f t="shared" si="50"/>
        <v/>
      </c>
      <c r="G184" s="131" t="str">
        <f>IF(B184&lt;&gt;"",IF(E184&lt;&gt;"",VLOOKUP(E184,Configuration!$C$4:$F$7,4,FALSE),0),"")</f>
        <v/>
      </c>
      <c r="H184" s="131" t="str">
        <f t="shared" si="45"/>
        <v/>
      </c>
      <c r="O184" s="55" t="b">
        <f t="shared" si="51"/>
        <v>0</v>
      </c>
      <c r="P184" s="55">
        <f t="shared" si="52"/>
        <v>0</v>
      </c>
      <c r="Q184" s="55">
        <f t="shared" si="53"/>
        <v>0</v>
      </c>
      <c r="R184" s="55">
        <f t="shared" si="54"/>
        <v>0</v>
      </c>
      <c r="S184" s="55">
        <f t="shared" si="46"/>
        <v>0</v>
      </c>
      <c r="T184" s="55">
        <f t="shared" si="47"/>
        <v>0</v>
      </c>
      <c r="U184" s="55">
        <f t="shared" si="48"/>
        <v>0</v>
      </c>
      <c r="V184" s="55" t="b">
        <f t="shared" si="55"/>
        <v>0</v>
      </c>
      <c r="W184" s="55" t="b">
        <f t="shared" si="56"/>
        <v>0</v>
      </c>
      <c r="X184" s="55" t="b">
        <f t="shared" si="57"/>
        <v>0</v>
      </c>
      <c r="Y184" s="55" t="str">
        <f t="shared" si="49"/>
        <v/>
      </c>
    </row>
    <row r="185" spans="1:25" x14ac:dyDescent="0.2">
      <c r="A185" s="69" t="str">
        <f t="shared" si="50"/>
        <v/>
      </c>
      <c r="G185" s="131" t="str">
        <f>IF(B185&lt;&gt;"",IF(E185&lt;&gt;"",VLOOKUP(E185,Configuration!$C$4:$F$7,4,FALSE),0),"")</f>
        <v/>
      </c>
      <c r="H185" s="131" t="str">
        <f t="shared" si="45"/>
        <v/>
      </c>
      <c r="O185" s="55" t="b">
        <f t="shared" si="51"/>
        <v>0</v>
      </c>
      <c r="P185" s="55">
        <f t="shared" si="52"/>
        <v>0</v>
      </c>
      <c r="Q185" s="55">
        <f t="shared" si="53"/>
        <v>0</v>
      </c>
      <c r="R185" s="55">
        <f t="shared" si="54"/>
        <v>0</v>
      </c>
      <c r="S185" s="55">
        <f t="shared" si="46"/>
        <v>0</v>
      </c>
      <c r="T185" s="55">
        <f t="shared" si="47"/>
        <v>0</v>
      </c>
      <c r="U185" s="55">
        <f t="shared" si="48"/>
        <v>0</v>
      </c>
      <c r="V185" s="55" t="b">
        <f t="shared" si="55"/>
        <v>0</v>
      </c>
      <c r="W185" s="55" t="b">
        <f t="shared" si="56"/>
        <v>0</v>
      </c>
      <c r="X185" s="55" t="b">
        <f t="shared" si="57"/>
        <v>0</v>
      </c>
      <c r="Y185" s="55" t="str">
        <f t="shared" si="49"/>
        <v/>
      </c>
    </row>
    <row r="186" spans="1:25" x14ac:dyDescent="0.2">
      <c r="A186" s="69" t="str">
        <f t="shared" si="50"/>
        <v/>
      </c>
      <c r="G186" s="131" t="str">
        <f>IF(B186&lt;&gt;"",IF(E186&lt;&gt;"",VLOOKUP(E186,Configuration!$C$4:$F$7,4,FALSE),0),"")</f>
        <v/>
      </c>
      <c r="H186" s="131" t="str">
        <f t="shared" si="45"/>
        <v/>
      </c>
      <c r="O186" s="55" t="b">
        <f t="shared" si="51"/>
        <v>0</v>
      </c>
      <c r="P186" s="55">
        <f t="shared" si="52"/>
        <v>0</v>
      </c>
      <c r="Q186" s="55">
        <f t="shared" si="53"/>
        <v>0</v>
      </c>
      <c r="R186" s="55">
        <f t="shared" si="54"/>
        <v>0</v>
      </c>
      <c r="S186" s="55">
        <f t="shared" si="46"/>
        <v>0</v>
      </c>
      <c r="T186" s="55">
        <f t="shared" si="47"/>
        <v>0</v>
      </c>
      <c r="U186" s="55">
        <f t="shared" si="48"/>
        <v>0</v>
      </c>
      <c r="V186" s="55" t="b">
        <f t="shared" si="55"/>
        <v>0</v>
      </c>
      <c r="W186" s="55" t="b">
        <f t="shared" si="56"/>
        <v>0</v>
      </c>
      <c r="X186" s="55" t="b">
        <f t="shared" si="57"/>
        <v>0</v>
      </c>
      <c r="Y186" s="55" t="str">
        <f t="shared" si="49"/>
        <v/>
      </c>
    </row>
    <row r="187" spans="1:25" x14ac:dyDescent="0.2">
      <c r="A187" s="69" t="str">
        <f t="shared" si="50"/>
        <v/>
      </c>
      <c r="G187" s="131" t="str">
        <f>IF(B187&lt;&gt;"",IF(E187&lt;&gt;"",VLOOKUP(E187,Configuration!$C$4:$F$7,4,FALSE),0),"")</f>
        <v/>
      </c>
      <c r="H187" s="131" t="str">
        <f t="shared" si="45"/>
        <v/>
      </c>
      <c r="O187" s="55" t="b">
        <f t="shared" si="51"/>
        <v>0</v>
      </c>
      <c r="P187" s="55">
        <f t="shared" si="52"/>
        <v>0</v>
      </c>
      <c r="Q187" s="55">
        <f t="shared" si="53"/>
        <v>0</v>
      </c>
      <c r="R187" s="55">
        <f t="shared" si="54"/>
        <v>0</v>
      </c>
      <c r="S187" s="55">
        <f t="shared" si="46"/>
        <v>0</v>
      </c>
      <c r="T187" s="55">
        <f t="shared" si="47"/>
        <v>0</v>
      </c>
      <c r="U187" s="55">
        <f t="shared" si="48"/>
        <v>0</v>
      </c>
      <c r="V187" s="55" t="b">
        <f t="shared" si="55"/>
        <v>0</v>
      </c>
      <c r="W187" s="55" t="b">
        <f t="shared" si="56"/>
        <v>0</v>
      </c>
      <c r="X187" s="55" t="b">
        <f t="shared" si="57"/>
        <v>0</v>
      </c>
      <c r="Y187" s="55" t="str">
        <f t="shared" si="49"/>
        <v/>
      </c>
    </row>
    <row r="188" spans="1:25" x14ac:dyDescent="0.2">
      <c r="A188" s="69" t="str">
        <f t="shared" si="50"/>
        <v/>
      </c>
      <c r="G188" s="131" t="str">
        <f>IF(B188&lt;&gt;"",IF(E188&lt;&gt;"",VLOOKUP(E188,Configuration!$C$4:$F$7,4,FALSE),0),"")</f>
        <v/>
      </c>
      <c r="H188" s="131" t="str">
        <f t="shared" si="45"/>
        <v/>
      </c>
      <c r="O188" s="55" t="b">
        <f t="shared" si="51"/>
        <v>0</v>
      </c>
      <c r="P188" s="55">
        <f t="shared" si="52"/>
        <v>0</v>
      </c>
      <c r="Q188" s="55">
        <f t="shared" si="53"/>
        <v>0</v>
      </c>
      <c r="R188" s="55">
        <f t="shared" si="54"/>
        <v>0</v>
      </c>
      <c r="S188" s="55">
        <f t="shared" si="46"/>
        <v>0</v>
      </c>
      <c r="T188" s="55">
        <f t="shared" si="47"/>
        <v>0</v>
      </c>
      <c r="U188" s="55">
        <f t="shared" si="48"/>
        <v>0</v>
      </c>
      <c r="V188" s="55" t="b">
        <f t="shared" si="55"/>
        <v>0</v>
      </c>
      <c r="W188" s="55" t="b">
        <f t="shared" si="56"/>
        <v>0</v>
      </c>
      <c r="X188" s="55" t="b">
        <f t="shared" si="57"/>
        <v>0</v>
      </c>
      <c r="Y188" s="55" t="str">
        <f t="shared" si="49"/>
        <v/>
      </c>
    </row>
    <row r="189" spans="1:25" x14ac:dyDescent="0.2">
      <c r="A189" s="69" t="str">
        <f t="shared" si="50"/>
        <v/>
      </c>
      <c r="G189" s="131" t="str">
        <f>IF(B189&lt;&gt;"",IF(E189&lt;&gt;"",VLOOKUP(E189,Configuration!$C$4:$F$7,4,FALSE),0),"")</f>
        <v/>
      </c>
      <c r="H189" s="131" t="str">
        <f t="shared" si="45"/>
        <v/>
      </c>
      <c r="O189" s="55" t="b">
        <f t="shared" si="51"/>
        <v>0</v>
      </c>
      <c r="P189" s="55">
        <f t="shared" si="52"/>
        <v>0</v>
      </c>
      <c r="Q189" s="55">
        <f t="shared" si="53"/>
        <v>0</v>
      </c>
      <c r="R189" s="55">
        <f t="shared" si="54"/>
        <v>0</v>
      </c>
      <c r="S189" s="55">
        <f t="shared" si="46"/>
        <v>0</v>
      </c>
      <c r="T189" s="55">
        <f t="shared" si="47"/>
        <v>0</v>
      </c>
      <c r="U189" s="55">
        <f t="shared" si="48"/>
        <v>0</v>
      </c>
      <c r="V189" s="55" t="b">
        <f t="shared" si="55"/>
        <v>0</v>
      </c>
      <c r="W189" s="55" t="b">
        <f t="shared" si="56"/>
        <v>0</v>
      </c>
      <c r="X189" s="55" t="b">
        <f t="shared" si="57"/>
        <v>0</v>
      </c>
      <c r="Y189" s="55" t="str">
        <f t="shared" si="49"/>
        <v/>
      </c>
    </row>
    <row r="190" spans="1:25" x14ac:dyDescent="0.2">
      <c r="A190" s="69" t="str">
        <f t="shared" si="50"/>
        <v/>
      </c>
      <c r="G190" s="131" t="str">
        <f>IF(B190&lt;&gt;"",IF(E190&lt;&gt;"",VLOOKUP(E190,Configuration!$C$4:$F$7,4,FALSE),0),"")</f>
        <v/>
      </c>
      <c r="H190" s="131" t="str">
        <f t="shared" si="45"/>
        <v/>
      </c>
      <c r="O190" s="55" t="b">
        <f t="shared" si="51"/>
        <v>0</v>
      </c>
      <c r="P190" s="55">
        <f t="shared" si="52"/>
        <v>0</v>
      </c>
      <c r="Q190" s="55">
        <f t="shared" si="53"/>
        <v>0</v>
      </c>
      <c r="R190" s="55">
        <f t="shared" si="54"/>
        <v>0</v>
      </c>
      <c r="S190" s="55">
        <f t="shared" si="46"/>
        <v>0</v>
      </c>
      <c r="T190" s="55">
        <f t="shared" si="47"/>
        <v>0</v>
      </c>
      <c r="U190" s="55">
        <f t="shared" si="48"/>
        <v>0</v>
      </c>
      <c r="V190" s="55" t="b">
        <f t="shared" si="55"/>
        <v>0</v>
      </c>
      <c r="W190" s="55" t="b">
        <f t="shared" si="56"/>
        <v>0</v>
      </c>
      <c r="X190" s="55" t="b">
        <f t="shared" si="57"/>
        <v>0</v>
      </c>
      <c r="Y190" s="55" t="str">
        <f t="shared" si="49"/>
        <v/>
      </c>
    </row>
    <row r="191" spans="1:25" x14ac:dyDescent="0.2">
      <c r="A191" s="69" t="str">
        <f t="shared" si="50"/>
        <v/>
      </c>
      <c r="G191" s="131" t="str">
        <f>IF(B191&lt;&gt;"",IF(E191&lt;&gt;"",VLOOKUP(E191,Configuration!$C$4:$F$7,4,FALSE),0),"")</f>
        <v/>
      </c>
      <c r="H191" s="131" t="str">
        <f t="shared" si="45"/>
        <v/>
      </c>
      <c r="O191" s="55" t="b">
        <f t="shared" si="51"/>
        <v>0</v>
      </c>
      <c r="P191" s="55">
        <f t="shared" si="52"/>
        <v>0</v>
      </c>
      <c r="Q191" s="55">
        <f t="shared" si="53"/>
        <v>0</v>
      </c>
      <c r="R191" s="55">
        <f t="shared" si="54"/>
        <v>0</v>
      </c>
      <c r="S191" s="55">
        <f t="shared" si="46"/>
        <v>0</v>
      </c>
      <c r="T191" s="55">
        <f t="shared" si="47"/>
        <v>0</v>
      </c>
      <c r="U191" s="55">
        <f t="shared" si="48"/>
        <v>0</v>
      </c>
      <c r="V191" s="55" t="b">
        <f t="shared" si="55"/>
        <v>0</v>
      </c>
      <c r="W191" s="55" t="b">
        <f t="shared" si="56"/>
        <v>0</v>
      </c>
      <c r="X191" s="55" t="b">
        <f t="shared" si="57"/>
        <v>0</v>
      </c>
      <c r="Y191" s="55" t="str">
        <f t="shared" si="49"/>
        <v/>
      </c>
    </row>
    <row r="192" spans="1:25" x14ac:dyDescent="0.2">
      <c r="A192" s="69" t="str">
        <f t="shared" si="50"/>
        <v/>
      </c>
      <c r="G192" s="131" t="str">
        <f>IF(B192&lt;&gt;"",IF(E192&lt;&gt;"",VLOOKUP(E192,Configuration!$C$4:$F$7,4,FALSE),0),"")</f>
        <v/>
      </c>
      <c r="H192" s="131" t="str">
        <f t="shared" si="45"/>
        <v/>
      </c>
      <c r="O192" s="55" t="b">
        <f t="shared" si="51"/>
        <v>0</v>
      </c>
      <c r="P192" s="55">
        <f t="shared" si="52"/>
        <v>0</v>
      </c>
      <c r="Q192" s="55">
        <f t="shared" si="53"/>
        <v>0</v>
      </c>
      <c r="R192" s="55">
        <f t="shared" si="54"/>
        <v>0</v>
      </c>
      <c r="S192" s="55">
        <f t="shared" si="46"/>
        <v>0</v>
      </c>
      <c r="T192" s="55">
        <f t="shared" si="47"/>
        <v>0</v>
      </c>
      <c r="U192" s="55">
        <f t="shared" si="48"/>
        <v>0</v>
      </c>
      <c r="V192" s="55" t="b">
        <f t="shared" si="55"/>
        <v>0</v>
      </c>
      <c r="W192" s="55" t="b">
        <f t="shared" si="56"/>
        <v>0</v>
      </c>
      <c r="X192" s="55" t="b">
        <f t="shared" si="57"/>
        <v>0</v>
      </c>
      <c r="Y192" s="55" t="str">
        <f t="shared" si="49"/>
        <v/>
      </c>
    </row>
    <row r="193" spans="1:25" x14ac:dyDescent="0.2">
      <c r="A193" s="69" t="str">
        <f t="shared" si="50"/>
        <v/>
      </c>
      <c r="G193" s="131" t="str">
        <f>IF(B193&lt;&gt;"",IF(E193&lt;&gt;"",VLOOKUP(E193,Configuration!$C$4:$F$7,4,FALSE),0),"")</f>
        <v/>
      </c>
      <c r="H193" s="131" t="str">
        <f t="shared" si="45"/>
        <v/>
      </c>
      <c r="O193" s="55" t="b">
        <f t="shared" si="51"/>
        <v>0</v>
      </c>
      <c r="P193" s="55">
        <f t="shared" si="52"/>
        <v>0</v>
      </c>
      <c r="Q193" s="55">
        <f t="shared" si="53"/>
        <v>0</v>
      </c>
      <c r="R193" s="55">
        <f t="shared" si="54"/>
        <v>0</v>
      </c>
      <c r="S193" s="55">
        <f t="shared" si="46"/>
        <v>0</v>
      </c>
      <c r="T193" s="55">
        <f t="shared" si="47"/>
        <v>0</v>
      </c>
      <c r="U193" s="55">
        <f t="shared" si="48"/>
        <v>0</v>
      </c>
      <c r="V193" s="55" t="b">
        <f t="shared" si="55"/>
        <v>0</v>
      </c>
      <c r="W193" s="55" t="b">
        <f t="shared" si="56"/>
        <v>0</v>
      </c>
      <c r="X193" s="55" t="b">
        <f t="shared" si="57"/>
        <v>0</v>
      </c>
      <c r="Y193" s="55" t="str">
        <f t="shared" si="49"/>
        <v/>
      </c>
    </row>
    <row r="194" spans="1:25" x14ac:dyDescent="0.2">
      <c r="A194" s="69" t="str">
        <f t="shared" si="50"/>
        <v/>
      </c>
      <c r="G194" s="131" t="str">
        <f>IF(B194&lt;&gt;"",IF(E194&lt;&gt;"",VLOOKUP(E194,Configuration!$C$4:$F$7,4,FALSE),0),"")</f>
        <v/>
      </c>
      <c r="H194" s="131" t="str">
        <f t="shared" si="45"/>
        <v/>
      </c>
      <c r="O194" s="55" t="b">
        <f t="shared" si="51"/>
        <v>0</v>
      </c>
      <c r="P194" s="55">
        <f t="shared" si="52"/>
        <v>0</v>
      </c>
      <c r="Q194" s="55">
        <f t="shared" si="53"/>
        <v>0</v>
      </c>
      <c r="R194" s="55">
        <f t="shared" si="54"/>
        <v>0</v>
      </c>
      <c r="S194" s="55">
        <f t="shared" si="46"/>
        <v>0</v>
      </c>
      <c r="T194" s="55">
        <f t="shared" si="47"/>
        <v>0</v>
      </c>
      <c r="U194" s="55">
        <f t="shared" si="48"/>
        <v>0</v>
      </c>
      <c r="V194" s="55" t="b">
        <f t="shared" si="55"/>
        <v>0</v>
      </c>
      <c r="W194" s="55" t="b">
        <f t="shared" si="56"/>
        <v>0</v>
      </c>
      <c r="X194" s="55" t="b">
        <f t="shared" si="57"/>
        <v>0</v>
      </c>
      <c r="Y194" s="55" t="str">
        <f t="shared" si="49"/>
        <v/>
      </c>
    </row>
    <row r="195" spans="1:25" x14ac:dyDescent="0.2">
      <c r="A195" s="69" t="str">
        <f t="shared" si="50"/>
        <v/>
      </c>
      <c r="G195" s="131" t="str">
        <f>IF(B195&lt;&gt;"",IF(E195&lt;&gt;"",VLOOKUP(E195,Configuration!$C$4:$F$7,4,FALSE),0),"")</f>
        <v/>
      </c>
      <c r="H195" s="131" t="str">
        <f t="shared" si="45"/>
        <v/>
      </c>
      <c r="O195" s="55" t="b">
        <f t="shared" si="51"/>
        <v>0</v>
      </c>
      <c r="P195" s="55">
        <f t="shared" si="52"/>
        <v>0</v>
      </c>
      <c r="Q195" s="55">
        <f t="shared" si="53"/>
        <v>0</v>
      </c>
      <c r="R195" s="55">
        <f t="shared" si="54"/>
        <v>0</v>
      </c>
      <c r="S195" s="55">
        <f t="shared" si="46"/>
        <v>0</v>
      </c>
      <c r="T195" s="55">
        <f t="shared" si="47"/>
        <v>0</v>
      </c>
      <c r="U195" s="55">
        <f t="shared" si="48"/>
        <v>0</v>
      </c>
      <c r="V195" s="55" t="b">
        <f t="shared" si="55"/>
        <v>0</v>
      </c>
      <c r="W195" s="55" t="b">
        <f t="shared" si="56"/>
        <v>0</v>
      </c>
      <c r="X195" s="55" t="b">
        <f t="shared" si="57"/>
        <v>0</v>
      </c>
      <c r="Y195" s="55" t="str">
        <f t="shared" si="49"/>
        <v/>
      </c>
    </row>
    <row r="196" spans="1:25" x14ac:dyDescent="0.2">
      <c r="A196" s="69" t="str">
        <f t="shared" si="50"/>
        <v/>
      </c>
      <c r="G196" s="131" t="str">
        <f>IF(B196&lt;&gt;"",IF(E196&lt;&gt;"",VLOOKUP(E196,Configuration!$C$4:$F$7,4,FALSE),0),"")</f>
        <v/>
      </c>
      <c r="H196" s="131" t="str">
        <f t="shared" si="45"/>
        <v/>
      </c>
      <c r="O196" s="55" t="b">
        <f t="shared" si="51"/>
        <v>0</v>
      </c>
      <c r="P196" s="55">
        <f t="shared" si="52"/>
        <v>0</v>
      </c>
      <c r="Q196" s="55">
        <f t="shared" si="53"/>
        <v>0</v>
      </c>
      <c r="R196" s="55">
        <f t="shared" si="54"/>
        <v>0</v>
      </c>
      <c r="S196" s="55">
        <f t="shared" si="46"/>
        <v>0</v>
      </c>
      <c r="T196" s="55">
        <f t="shared" si="47"/>
        <v>0</v>
      </c>
      <c r="U196" s="55">
        <f t="shared" si="48"/>
        <v>0</v>
      </c>
      <c r="V196" s="55" t="b">
        <f t="shared" si="55"/>
        <v>0</v>
      </c>
      <c r="W196" s="55" t="b">
        <f t="shared" si="56"/>
        <v>0</v>
      </c>
      <c r="X196" s="55" t="b">
        <f t="shared" si="57"/>
        <v>0</v>
      </c>
      <c r="Y196" s="55" t="str">
        <f t="shared" si="49"/>
        <v/>
      </c>
    </row>
    <row r="197" spans="1:25" x14ac:dyDescent="0.2">
      <c r="A197" s="69" t="str">
        <f t="shared" si="50"/>
        <v/>
      </c>
      <c r="G197" s="131" t="str">
        <f>IF(B197&lt;&gt;"",IF(E197&lt;&gt;"",VLOOKUP(E197,Configuration!$C$4:$F$7,4,FALSE),0),"")</f>
        <v/>
      </c>
      <c r="H197" s="131" t="str">
        <f t="shared" ref="H197:H260" si="58">IF(B197&lt;&gt;"",IF(AND(E197&lt;&gt;"",K197&lt;&gt;_out),G197*IF(F197&gt;0,F197,1),0),"")</f>
        <v/>
      </c>
      <c r="O197" s="55" t="b">
        <f t="shared" si="51"/>
        <v>0</v>
      </c>
      <c r="P197" s="55">
        <f t="shared" si="52"/>
        <v>0</v>
      </c>
      <c r="Q197" s="55">
        <f t="shared" si="53"/>
        <v>0</v>
      </c>
      <c r="R197" s="55">
        <f t="shared" si="54"/>
        <v>0</v>
      </c>
      <c r="S197" s="55">
        <f t="shared" ref="S197:S260" si="59">IF(LOWER(I197)=LOWER(_tolaunch),Y197,0)</f>
        <v>0</v>
      </c>
      <c r="T197" s="55">
        <f t="shared" ref="T197:T260" si="60">IF(LOWER(I197)=LOWER(_posibletolaunch),Y197,0)</f>
        <v>0</v>
      </c>
      <c r="U197" s="55">
        <f t="shared" ref="U197:U260" si="61">IF(LOWER(I197)=LOWER(_later),Y197,0)</f>
        <v>0</v>
      </c>
      <c r="V197" s="55" t="b">
        <f t="shared" si="55"/>
        <v>0</v>
      </c>
      <c r="W197" s="55" t="b">
        <f t="shared" si="56"/>
        <v>0</v>
      </c>
      <c r="X197" s="55" t="b">
        <f t="shared" si="57"/>
        <v>0</v>
      </c>
      <c r="Y197" s="55" t="str">
        <f t="shared" ref="Y197:Y260" si="62">IF(B197&lt;&gt;"",IF(AND(E197&lt;&gt;"",K197=_out),G197*IF(F197&gt;0,F197,1),0),"")</f>
        <v/>
      </c>
    </row>
    <row r="198" spans="1:25" x14ac:dyDescent="0.2">
      <c r="A198" s="69" t="str">
        <f t="shared" si="50"/>
        <v/>
      </c>
      <c r="G198" s="131" t="str">
        <f>IF(B198&lt;&gt;"",IF(E198&lt;&gt;"",VLOOKUP(E198,Configuration!$C$4:$F$7,4,FALSE),0),"")</f>
        <v/>
      </c>
      <c r="H198" s="131" t="str">
        <f t="shared" si="58"/>
        <v/>
      </c>
      <c r="O198" s="55" t="b">
        <f t="shared" si="51"/>
        <v>0</v>
      </c>
      <c r="P198" s="55">
        <f t="shared" si="52"/>
        <v>0</v>
      </c>
      <c r="Q198" s="55">
        <f t="shared" si="53"/>
        <v>0</v>
      </c>
      <c r="R198" s="55">
        <f t="shared" si="54"/>
        <v>0</v>
      </c>
      <c r="S198" s="55">
        <f t="shared" si="59"/>
        <v>0</v>
      </c>
      <c r="T198" s="55">
        <f t="shared" si="60"/>
        <v>0</v>
      </c>
      <c r="U198" s="55">
        <f t="shared" si="61"/>
        <v>0</v>
      </c>
      <c r="V198" s="55" t="b">
        <f t="shared" si="55"/>
        <v>0</v>
      </c>
      <c r="W198" s="55" t="b">
        <f t="shared" si="56"/>
        <v>0</v>
      </c>
      <c r="X198" s="55" t="b">
        <f t="shared" si="57"/>
        <v>0</v>
      </c>
      <c r="Y198" s="55" t="str">
        <f t="shared" si="62"/>
        <v/>
      </c>
    </row>
    <row r="199" spans="1:25" x14ac:dyDescent="0.2">
      <c r="A199" s="69" t="str">
        <f t="shared" si="50"/>
        <v/>
      </c>
      <c r="G199" s="131" t="str">
        <f>IF(B199&lt;&gt;"",IF(E199&lt;&gt;"",VLOOKUP(E199,Configuration!$C$4:$F$7,4,FALSE),0),"")</f>
        <v/>
      </c>
      <c r="H199" s="131" t="str">
        <f t="shared" si="58"/>
        <v/>
      </c>
      <c r="O199" s="55" t="b">
        <f t="shared" si="51"/>
        <v>0</v>
      </c>
      <c r="P199" s="55">
        <f t="shared" si="52"/>
        <v>0</v>
      </c>
      <c r="Q199" s="55">
        <f t="shared" si="53"/>
        <v>0</v>
      </c>
      <c r="R199" s="55">
        <f t="shared" si="54"/>
        <v>0</v>
      </c>
      <c r="S199" s="55">
        <f t="shared" si="59"/>
        <v>0</v>
      </c>
      <c r="T199" s="55">
        <f t="shared" si="60"/>
        <v>0</v>
      </c>
      <c r="U199" s="55">
        <f t="shared" si="61"/>
        <v>0</v>
      </c>
      <c r="V199" s="55" t="b">
        <f t="shared" si="55"/>
        <v>0</v>
      </c>
      <c r="W199" s="55" t="b">
        <f t="shared" si="56"/>
        <v>0</v>
      </c>
      <c r="X199" s="55" t="b">
        <f t="shared" si="57"/>
        <v>0</v>
      </c>
      <c r="Y199" s="55" t="str">
        <f t="shared" si="62"/>
        <v/>
      </c>
    </row>
    <row r="200" spans="1:25" x14ac:dyDescent="0.2">
      <c r="A200" s="69" t="str">
        <f t="shared" si="50"/>
        <v/>
      </c>
      <c r="G200" s="131" t="str">
        <f>IF(B200&lt;&gt;"",IF(E200&lt;&gt;"",VLOOKUP(E200,Configuration!$C$4:$F$7,4,FALSE),0),"")</f>
        <v/>
      </c>
      <c r="H200" s="131" t="str">
        <f t="shared" si="58"/>
        <v/>
      </c>
      <c r="O200" s="55" t="b">
        <f t="shared" si="51"/>
        <v>0</v>
      </c>
      <c r="P200" s="55">
        <f t="shared" si="52"/>
        <v>0</v>
      </c>
      <c r="Q200" s="55">
        <f t="shared" si="53"/>
        <v>0</v>
      </c>
      <c r="R200" s="55">
        <f t="shared" si="54"/>
        <v>0</v>
      </c>
      <c r="S200" s="55">
        <f t="shared" si="59"/>
        <v>0</v>
      </c>
      <c r="T200" s="55">
        <f t="shared" si="60"/>
        <v>0</v>
      </c>
      <c r="U200" s="55">
        <f t="shared" si="61"/>
        <v>0</v>
      </c>
      <c r="V200" s="55" t="b">
        <f t="shared" si="55"/>
        <v>0</v>
      </c>
      <c r="W200" s="55" t="b">
        <f t="shared" si="56"/>
        <v>0</v>
      </c>
      <c r="X200" s="55" t="b">
        <f t="shared" si="57"/>
        <v>0</v>
      </c>
      <c r="Y200" s="55" t="str">
        <f t="shared" si="62"/>
        <v/>
      </c>
    </row>
    <row r="201" spans="1:25" x14ac:dyDescent="0.2">
      <c r="A201" s="69" t="str">
        <f t="shared" si="50"/>
        <v/>
      </c>
      <c r="G201" s="131" t="str">
        <f>IF(B201&lt;&gt;"",IF(E201&lt;&gt;"",VLOOKUP(E201,Configuration!$C$4:$F$7,4,FALSE),0),"")</f>
        <v/>
      </c>
      <c r="H201" s="131" t="str">
        <f t="shared" si="58"/>
        <v/>
      </c>
      <c r="O201" s="55" t="b">
        <f t="shared" si="51"/>
        <v>0</v>
      </c>
      <c r="P201" s="55">
        <f t="shared" si="52"/>
        <v>0</v>
      </c>
      <c r="Q201" s="55">
        <f t="shared" si="53"/>
        <v>0</v>
      </c>
      <c r="R201" s="55">
        <f t="shared" si="54"/>
        <v>0</v>
      </c>
      <c r="S201" s="55">
        <f t="shared" si="59"/>
        <v>0</v>
      </c>
      <c r="T201" s="55">
        <f t="shared" si="60"/>
        <v>0</v>
      </c>
      <c r="U201" s="55">
        <f t="shared" si="61"/>
        <v>0</v>
      </c>
      <c r="V201" s="55" t="b">
        <f t="shared" si="55"/>
        <v>0</v>
      </c>
      <c r="W201" s="55" t="b">
        <f t="shared" si="56"/>
        <v>0</v>
      </c>
      <c r="X201" s="55" t="b">
        <f t="shared" si="57"/>
        <v>0</v>
      </c>
      <c r="Y201" s="55" t="str">
        <f t="shared" si="62"/>
        <v/>
      </c>
    </row>
    <row r="202" spans="1:25" x14ac:dyDescent="0.2">
      <c r="A202" s="69" t="str">
        <f t="shared" si="50"/>
        <v/>
      </c>
      <c r="G202" s="131" t="str">
        <f>IF(B202&lt;&gt;"",IF(E202&lt;&gt;"",VLOOKUP(E202,Configuration!$C$4:$F$7,4,FALSE),0),"")</f>
        <v/>
      </c>
      <c r="H202" s="131" t="str">
        <f t="shared" si="58"/>
        <v/>
      </c>
      <c r="O202" s="55" t="b">
        <f t="shared" si="51"/>
        <v>0</v>
      </c>
      <c r="P202" s="55">
        <f t="shared" si="52"/>
        <v>0</v>
      </c>
      <c r="Q202" s="55">
        <f t="shared" si="53"/>
        <v>0</v>
      </c>
      <c r="R202" s="55">
        <f t="shared" si="54"/>
        <v>0</v>
      </c>
      <c r="S202" s="55">
        <f t="shared" si="59"/>
        <v>0</v>
      </c>
      <c r="T202" s="55">
        <f t="shared" si="60"/>
        <v>0</v>
      </c>
      <c r="U202" s="55">
        <f t="shared" si="61"/>
        <v>0</v>
      </c>
      <c r="V202" s="55" t="b">
        <f t="shared" si="55"/>
        <v>0</v>
      </c>
      <c r="W202" s="55" t="b">
        <f t="shared" si="56"/>
        <v>0</v>
      </c>
      <c r="X202" s="55" t="b">
        <f t="shared" si="57"/>
        <v>0</v>
      </c>
      <c r="Y202" s="55" t="str">
        <f t="shared" si="62"/>
        <v/>
      </c>
    </row>
    <row r="203" spans="1:25" x14ac:dyDescent="0.2">
      <c r="A203" s="69" t="str">
        <f t="shared" si="50"/>
        <v/>
      </c>
      <c r="G203" s="131" t="str">
        <f>IF(B203&lt;&gt;"",IF(E203&lt;&gt;"",VLOOKUP(E203,Configuration!$C$4:$F$7,4,FALSE),0),"")</f>
        <v/>
      </c>
      <c r="H203" s="131" t="str">
        <f t="shared" si="58"/>
        <v/>
      </c>
      <c r="O203" s="55" t="b">
        <f t="shared" si="51"/>
        <v>0</v>
      </c>
      <c r="P203" s="55">
        <f t="shared" si="52"/>
        <v>0</v>
      </c>
      <c r="Q203" s="55">
        <f t="shared" si="53"/>
        <v>0</v>
      </c>
      <c r="R203" s="55">
        <f t="shared" si="54"/>
        <v>0</v>
      </c>
      <c r="S203" s="55">
        <f t="shared" si="59"/>
        <v>0</v>
      </c>
      <c r="T203" s="55">
        <f t="shared" si="60"/>
        <v>0</v>
      </c>
      <c r="U203" s="55">
        <f t="shared" si="61"/>
        <v>0</v>
      </c>
      <c r="V203" s="55" t="b">
        <f t="shared" si="55"/>
        <v>0</v>
      </c>
      <c r="W203" s="55" t="b">
        <f t="shared" si="56"/>
        <v>0</v>
      </c>
      <c r="X203" s="55" t="b">
        <f t="shared" si="57"/>
        <v>0</v>
      </c>
      <c r="Y203" s="55" t="str">
        <f t="shared" si="62"/>
        <v/>
      </c>
    </row>
    <row r="204" spans="1:25" x14ac:dyDescent="0.2">
      <c r="A204" s="69" t="str">
        <f t="shared" si="50"/>
        <v/>
      </c>
      <c r="G204" s="131" t="str">
        <f>IF(B204&lt;&gt;"",IF(E204&lt;&gt;"",VLOOKUP(E204,Configuration!$C$4:$F$7,4,FALSE),0),"")</f>
        <v/>
      </c>
      <c r="H204" s="131" t="str">
        <f t="shared" si="58"/>
        <v/>
      </c>
      <c r="O204" s="55" t="b">
        <f t="shared" si="51"/>
        <v>0</v>
      </c>
      <c r="P204" s="55">
        <f t="shared" si="52"/>
        <v>0</v>
      </c>
      <c r="Q204" s="55">
        <f t="shared" si="53"/>
        <v>0</v>
      </c>
      <c r="R204" s="55">
        <f t="shared" si="54"/>
        <v>0</v>
      </c>
      <c r="S204" s="55">
        <f t="shared" si="59"/>
        <v>0</v>
      </c>
      <c r="T204" s="55">
        <f t="shared" si="60"/>
        <v>0</v>
      </c>
      <c r="U204" s="55">
        <f t="shared" si="61"/>
        <v>0</v>
      </c>
      <c r="V204" s="55" t="b">
        <f t="shared" si="55"/>
        <v>0</v>
      </c>
      <c r="W204" s="55" t="b">
        <f t="shared" si="56"/>
        <v>0</v>
      </c>
      <c r="X204" s="55" t="b">
        <f t="shared" si="57"/>
        <v>0</v>
      </c>
      <c r="Y204" s="55" t="str">
        <f t="shared" si="62"/>
        <v/>
      </c>
    </row>
    <row r="205" spans="1:25" x14ac:dyDescent="0.2">
      <c r="A205" s="69" t="str">
        <f t="shared" si="50"/>
        <v/>
      </c>
      <c r="G205" s="131" t="str">
        <f>IF(B205&lt;&gt;"",IF(E205&lt;&gt;"",VLOOKUP(E205,Configuration!$C$4:$F$7,4,FALSE),0),"")</f>
        <v/>
      </c>
      <c r="H205" s="131" t="str">
        <f t="shared" si="58"/>
        <v/>
      </c>
      <c r="O205" s="55" t="b">
        <f t="shared" si="51"/>
        <v>0</v>
      </c>
      <c r="P205" s="55">
        <f t="shared" si="52"/>
        <v>0</v>
      </c>
      <c r="Q205" s="55">
        <f t="shared" si="53"/>
        <v>0</v>
      </c>
      <c r="R205" s="55">
        <f t="shared" si="54"/>
        <v>0</v>
      </c>
      <c r="S205" s="55">
        <f t="shared" si="59"/>
        <v>0</v>
      </c>
      <c r="T205" s="55">
        <f t="shared" si="60"/>
        <v>0</v>
      </c>
      <c r="U205" s="55">
        <f t="shared" si="61"/>
        <v>0</v>
      </c>
      <c r="V205" s="55" t="b">
        <f t="shared" si="55"/>
        <v>0</v>
      </c>
      <c r="W205" s="55" t="b">
        <f t="shared" si="56"/>
        <v>0</v>
      </c>
      <c r="X205" s="55" t="b">
        <f t="shared" si="57"/>
        <v>0</v>
      </c>
      <c r="Y205" s="55" t="str">
        <f t="shared" si="62"/>
        <v/>
      </c>
    </row>
    <row r="206" spans="1:25" x14ac:dyDescent="0.2">
      <c r="A206" s="69" t="str">
        <f t="shared" si="50"/>
        <v/>
      </c>
      <c r="G206" s="131" t="str">
        <f>IF(B206&lt;&gt;"",IF(E206&lt;&gt;"",VLOOKUP(E206,Configuration!$C$4:$F$7,4,FALSE),0),"")</f>
        <v/>
      </c>
      <c r="H206" s="131" t="str">
        <f t="shared" si="58"/>
        <v/>
      </c>
      <c r="O206" s="55" t="b">
        <f t="shared" si="51"/>
        <v>0</v>
      </c>
      <c r="P206" s="55">
        <f t="shared" si="52"/>
        <v>0</v>
      </c>
      <c r="Q206" s="55">
        <f t="shared" si="53"/>
        <v>0</v>
      </c>
      <c r="R206" s="55">
        <f t="shared" si="54"/>
        <v>0</v>
      </c>
      <c r="S206" s="55">
        <f t="shared" si="59"/>
        <v>0</v>
      </c>
      <c r="T206" s="55">
        <f t="shared" si="60"/>
        <v>0</v>
      </c>
      <c r="U206" s="55">
        <f t="shared" si="61"/>
        <v>0</v>
      </c>
      <c r="V206" s="55" t="b">
        <f t="shared" si="55"/>
        <v>0</v>
      </c>
      <c r="W206" s="55" t="b">
        <f t="shared" si="56"/>
        <v>0</v>
      </c>
      <c r="X206" s="55" t="b">
        <f t="shared" si="57"/>
        <v>0</v>
      </c>
      <c r="Y206" s="55" t="str">
        <f t="shared" si="62"/>
        <v/>
      </c>
    </row>
    <row r="207" spans="1:25" x14ac:dyDescent="0.2">
      <c r="A207" s="69" t="str">
        <f t="shared" si="50"/>
        <v/>
      </c>
      <c r="G207" s="131" t="str">
        <f>IF(B207&lt;&gt;"",IF(E207&lt;&gt;"",VLOOKUP(E207,Configuration!$C$4:$F$7,4,FALSE),0),"")</f>
        <v/>
      </c>
      <c r="H207" s="131" t="str">
        <f t="shared" si="58"/>
        <v/>
      </c>
      <c r="O207" s="55" t="b">
        <f t="shared" si="51"/>
        <v>0</v>
      </c>
      <c r="P207" s="55">
        <f t="shared" si="52"/>
        <v>0</v>
      </c>
      <c r="Q207" s="55">
        <f t="shared" si="53"/>
        <v>0</v>
      </c>
      <c r="R207" s="55">
        <f t="shared" si="54"/>
        <v>0</v>
      </c>
      <c r="S207" s="55">
        <f t="shared" si="59"/>
        <v>0</v>
      </c>
      <c r="T207" s="55">
        <f t="shared" si="60"/>
        <v>0</v>
      </c>
      <c r="U207" s="55">
        <f t="shared" si="61"/>
        <v>0</v>
      </c>
      <c r="V207" s="55" t="b">
        <f t="shared" si="55"/>
        <v>0</v>
      </c>
      <c r="W207" s="55" t="b">
        <f t="shared" si="56"/>
        <v>0</v>
      </c>
      <c r="X207" s="55" t="b">
        <f t="shared" si="57"/>
        <v>0</v>
      </c>
      <c r="Y207" s="55" t="str">
        <f t="shared" si="62"/>
        <v/>
      </c>
    </row>
    <row r="208" spans="1:25" x14ac:dyDescent="0.2">
      <c r="A208" s="69" t="str">
        <f t="shared" si="50"/>
        <v/>
      </c>
      <c r="G208" s="131" t="str">
        <f>IF(B208&lt;&gt;"",IF(E208&lt;&gt;"",VLOOKUP(E208,Configuration!$C$4:$F$7,4,FALSE),0),"")</f>
        <v/>
      </c>
      <c r="H208" s="131" t="str">
        <f t="shared" si="58"/>
        <v/>
      </c>
      <c r="O208" s="55" t="b">
        <f t="shared" si="51"/>
        <v>0</v>
      </c>
      <c r="P208" s="55">
        <f t="shared" si="52"/>
        <v>0</v>
      </c>
      <c r="Q208" s="55">
        <f t="shared" si="53"/>
        <v>0</v>
      </c>
      <c r="R208" s="55">
        <f t="shared" si="54"/>
        <v>0</v>
      </c>
      <c r="S208" s="55">
        <f t="shared" si="59"/>
        <v>0</v>
      </c>
      <c r="T208" s="55">
        <f t="shared" si="60"/>
        <v>0</v>
      </c>
      <c r="U208" s="55">
        <f t="shared" si="61"/>
        <v>0</v>
      </c>
      <c r="V208" s="55" t="b">
        <f t="shared" si="55"/>
        <v>0</v>
      </c>
      <c r="W208" s="55" t="b">
        <f t="shared" si="56"/>
        <v>0</v>
      </c>
      <c r="X208" s="55" t="b">
        <f t="shared" si="57"/>
        <v>0</v>
      </c>
      <c r="Y208" s="55" t="str">
        <f t="shared" si="62"/>
        <v/>
      </c>
    </row>
    <row r="209" spans="1:25" x14ac:dyDescent="0.2">
      <c r="A209" s="69" t="str">
        <f t="shared" si="50"/>
        <v/>
      </c>
      <c r="G209" s="131" t="str">
        <f>IF(B209&lt;&gt;"",IF(E209&lt;&gt;"",VLOOKUP(E209,Configuration!$C$4:$F$7,4,FALSE),0),"")</f>
        <v/>
      </c>
      <c r="H209" s="131" t="str">
        <f t="shared" si="58"/>
        <v/>
      </c>
      <c r="O209" s="55" t="b">
        <f t="shared" si="51"/>
        <v>0</v>
      </c>
      <c r="P209" s="55">
        <f t="shared" si="52"/>
        <v>0</v>
      </c>
      <c r="Q209" s="55">
        <f t="shared" si="53"/>
        <v>0</v>
      </c>
      <c r="R209" s="55">
        <f t="shared" si="54"/>
        <v>0</v>
      </c>
      <c r="S209" s="55">
        <f t="shared" si="59"/>
        <v>0</v>
      </c>
      <c r="T209" s="55">
        <f t="shared" si="60"/>
        <v>0</v>
      </c>
      <c r="U209" s="55">
        <f t="shared" si="61"/>
        <v>0</v>
      </c>
      <c r="V209" s="55" t="b">
        <f t="shared" si="55"/>
        <v>0</v>
      </c>
      <c r="W209" s="55" t="b">
        <f t="shared" si="56"/>
        <v>0</v>
      </c>
      <c r="X209" s="55" t="b">
        <f t="shared" si="57"/>
        <v>0</v>
      </c>
      <c r="Y209" s="55" t="str">
        <f t="shared" si="62"/>
        <v/>
      </c>
    </row>
    <row r="210" spans="1:25" x14ac:dyDescent="0.2">
      <c r="A210" s="69" t="str">
        <f t="shared" si="50"/>
        <v/>
      </c>
      <c r="G210" s="131" t="str">
        <f>IF(B210&lt;&gt;"",IF(E210&lt;&gt;"",VLOOKUP(E210,Configuration!$C$4:$F$7,4,FALSE),0),"")</f>
        <v/>
      </c>
      <c r="H210" s="131" t="str">
        <f t="shared" si="58"/>
        <v/>
      </c>
      <c r="O210" s="55" t="b">
        <f t="shared" si="51"/>
        <v>0</v>
      </c>
      <c r="P210" s="55">
        <f t="shared" si="52"/>
        <v>0</v>
      </c>
      <c r="Q210" s="55">
        <f t="shared" si="53"/>
        <v>0</v>
      </c>
      <c r="R210" s="55">
        <f t="shared" si="54"/>
        <v>0</v>
      </c>
      <c r="S210" s="55">
        <f t="shared" si="59"/>
        <v>0</v>
      </c>
      <c r="T210" s="55">
        <f t="shared" si="60"/>
        <v>0</v>
      </c>
      <c r="U210" s="55">
        <f t="shared" si="61"/>
        <v>0</v>
      </c>
      <c r="V210" s="55" t="b">
        <f t="shared" si="55"/>
        <v>0</v>
      </c>
      <c r="W210" s="55" t="b">
        <f t="shared" si="56"/>
        <v>0</v>
      </c>
      <c r="X210" s="55" t="b">
        <f t="shared" si="57"/>
        <v>0</v>
      </c>
      <c r="Y210" s="55" t="str">
        <f t="shared" si="62"/>
        <v/>
      </c>
    </row>
    <row r="211" spans="1:25" x14ac:dyDescent="0.2">
      <c r="A211" s="69" t="str">
        <f t="shared" si="50"/>
        <v/>
      </c>
      <c r="G211" s="131" t="str">
        <f>IF(B211&lt;&gt;"",IF(E211&lt;&gt;"",VLOOKUP(E211,Configuration!$C$4:$F$7,4,FALSE),0),"")</f>
        <v/>
      </c>
      <c r="H211" s="131" t="str">
        <f t="shared" si="58"/>
        <v/>
      </c>
      <c r="O211" s="55" t="b">
        <f t="shared" si="51"/>
        <v>0</v>
      </c>
      <c r="P211" s="55">
        <f t="shared" si="52"/>
        <v>0</v>
      </c>
      <c r="Q211" s="55">
        <f t="shared" si="53"/>
        <v>0</v>
      </c>
      <c r="R211" s="55">
        <f t="shared" si="54"/>
        <v>0</v>
      </c>
      <c r="S211" s="55">
        <f t="shared" si="59"/>
        <v>0</v>
      </c>
      <c r="T211" s="55">
        <f t="shared" si="60"/>
        <v>0</v>
      </c>
      <c r="U211" s="55">
        <f t="shared" si="61"/>
        <v>0</v>
      </c>
      <c r="V211" s="55" t="b">
        <f t="shared" si="55"/>
        <v>0</v>
      </c>
      <c r="W211" s="55" t="b">
        <f t="shared" si="56"/>
        <v>0</v>
      </c>
      <c r="X211" s="55" t="b">
        <f t="shared" si="57"/>
        <v>0</v>
      </c>
      <c r="Y211" s="55" t="str">
        <f t="shared" si="62"/>
        <v/>
      </c>
    </row>
    <row r="212" spans="1:25" x14ac:dyDescent="0.2">
      <c r="A212" s="69" t="str">
        <f t="shared" si="50"/>
        <v/>
      </c>
      <c r="G212" s="131" t="str">
        <f>IF(B212&lt;&gt;"",IF(E212&lt;&gt;"",VLOOKUP(E212,Configuration!$C$4:$F$7,4,FALSE),0),"")</f>
        <v/>
      </c>
      <c r="H212" s="131" t="str">
        <f t="shared" si="58"/>
        <v/>
      </c>
      <c r="O212" s="55" t="b">
        <f t="shared" si="51"/>
        <v>0</v>
      </c>
      <c r="P212" s="55">
        <f t="shared" si="52"/>
        <v>0</v>
      </c>
      <c r="Q212" s="55">
        <f t="shared" si="53"/>
        <v>0</v>
      </c>
      <c r="R212" s="55">
        <f t="shared" si="54"/>
        <v>0</v>
      </c>
      <c r="S212" s="55">
        <f t="shared" si="59"/>
        <v>0</v>
      </c>
      <c r="T212" s="55">
        <f t="shared" si="60"/>
        <v>0</v>
      </c>
      <c r="U212" s="55">
        <f t="shared" si="61"/>
        <v>0</v>
      </c>
      <c r="V212" s="55" t="b">
        <f t="shared" si="55"/>
        <v>0</v>
      </c>
      <c r="W212" s="55" t="b">
        <f t="shared" si="56"/>
        <v>0</v>
      </c>
      <c r="X212" s="55" t="b">
        <f t="shared" si="57"/>
        <v>0</v>
      </c>
      <c r="Y212" s="55" t="str">
        <f t="shared" si="62"/>
        <v/>
      </c>
    </row>
    <row r="213" spans="1:25" x14ac:dyDescent="0.2">
      <c r="A213" s="69" t="str">
        <f t="shared" si="50"/>
        <v/>
      </c>
      <c r="G213" s="131" t="str">
        <f>IF(B213&lt;&gt;"",IF(E213&lt;&gt;"",VLOOKUP(E213,Configuration!$C$4:$F$7,4,FALSE),0),"")</f>
        <v/>
      </c>
      <c r="H213" s="131" t="str">
        <f t="shared" si="58"/>
        <v/>
      </c>
      <c r="O213" s="55" t="b">
        <f t="shared" si="51"/>
        <v>0</v>
      </c>
      <c r="P213" s="55">
        <f t="shared" si="52"/>
        <v>0</v>
      </c>
      <c r="Q213" s="55">
        <f t="shared" si="53"/>
        <v>0</v>
      </c>
      <c r="R213" s="55">
        <f t="shared" si="54"/>
        <v>0</v>
      </c>
      <c r="S213" s="55">
        <f t="shared" si="59"/>
        <v>0</v>
      </c>
      <c r="T213" s="55">
        <f t="shared" si="60"/>
        <v>0</v>
      </c>
      <c r="U213" s="55">
        <f t="shared" si="61"/>
        <v>0</v>
      </c>
      <c r="V213" s="55" t="b">
        <f t="shared" si="55"/>
        <v>0</v>
      </c>
      <c r="W213" s="55" t="b">
        <f t="shared" si="56"/>
        <v>0</v>
      </c>
      <c r="X213" s="55" t="b">
        <f t="shared" si="57"/>
        <v>0</v>
      </c>
      <c r="Y213" s="55" t="str">
        <f t="shared" si="62"/>
        <v/>
      </c>
    </row>
    <row r="214" spans="1:25" x14ac:dyDescent="0.2">
      <c r="A214" s="69" t="str">
        <f t="shared" si="50"/>
        <v/>
      </c>
      <c r="G214" s="131" t="str">
        <f>IF(B214&lt;&gt;"",IF(E214&lt;&gt;"",VLOOKUP(E214,Configuration!$C$4:$F$7,4,FALSE),0),"")</f>
        <v/>
      </c>
      <c r="H214" s="131" t="str">
        <f t="shared" si="58"/>
        <v/>
      </c>
      <c r="O214" s="55" t="b">
        <f t="shared" si="51"/>
        <v>0</v>
      </c>
      <c r="P214" s="55">
        <f t="shared" si="52"/>
        <v>0</v>
      </c>
      <c r="Q214" s="55">
        <f t="shared" si="53"/>
        <v>0</v>
      </c>
      <c r="R214" s="55">
        <f t="shared" si="54"/>
        <v>0</v>
      </c>
      <c r="S214" s="55">
        <f t="shared" si="59"/>
        <v>0</v>
      </c>
      <c r="T214" s="55">
        <f t="shared" si="60"/>
        <v>0</v>
      </c>
      <c r="U214" s="55">
        <f t="shared" si="61"/>
        <v>0</v>
      </c>
      <c r="V214" s="55" t="b">
        <f t="shared" si="55"/>
        <v>0</v>
      </c>
      <c r="W214" s="55" t="b">
        <f t="shared" si="56"/>
        <v>0</v>
      </c>
      <c r="X214" s="55" t="b">
        <f t="shared" si="57"/>
        <v>0</v>
      </c>
      <c r="Y214" s="55" t="str">
        <f t="shared" si="62"/>
        <v/>
      </c>
    </row>
    <row r="215" spans="1:25" x14ac:dyDescent="0.2">
      <c r="A215" s="69" t="str">
        <f t="shared" si="50"/>
        <v/>
      </c>
      <c r="G215" s="131" t="str">
        <f>IF(B215&lt;&gt;"",IF(E215&lt;&gt;"",VLOOKUP(E215,Configuration!$C$4:$F$7,4,FALSE),0),"")</f>
        <v/>
      </c>
      <c r="H215" s="131" t="str">
        <f t="shared" si="58"/>
        <v/>
      </c>
      <c r="O215" s="55" t="b">
        <f t="shared" si="51"/>
        <v>0</v>
      </c>
      <c r="P215" s="55">
        <f t="shared" si="52"/>
        <v>0</v>
      </c>
      <c r="Q215" s="55">
        <f t="shared" si="53"/>
        <v>0</v>
      </c>
      <c r="R215" s="55">
        <f t="shared" si="54"/>
        <v>0</v>
      </c>
      <c r="S215" s="55">
        <f t="shared" si="59"/>
        <v>0</v>
      </c>
      <c r="T215" s="55">
        <f t="shared" si="60"/>
        <v>0</v>
      </c>
      <c r="U215" s="55">
        <f t="shared" si="61"/>
        <v>0</v>
      </c>
      <c r="V215" s="55" t="b">
        <f t="shared" si="55"/>
        <v>0</v>
      </c>
      <c r="W215" s="55" t="b">
        <f t="shared" si="56"/>
        <v>0</v>
      </c>
      <c r="X215" s="55" t="b">
        <f t="shared" si="57"/>
        <v>0</v>
      </c>
      <c r="Y215" s="55" t="str">
        <f t="shared" si="62"/>
        <v/>
      </c>
    </row>
    <row r="216" spans="1:25" x14ac:dyDescent="0.2">
      <c r="A216" s="69" t="str">
        <f t="shared" si="50"/>
        <v/>
      </c>
      <c r="G216" s="131" t="str">
        <f>IF(B216&lt;&gt;"",IF(E216&lt;&gt;"",VLOOKUP(E216,Configuration!$C$4:$F$7,4,FALSE),0),"")</f>
        <v/>
      </c>
      <c r="H216" s="131" t="str">
        <f t="shared" si="58"/>
        <v/>
      </c>
      <c r="O216" s="55" t="b">
        <f t="shared" si="51"/>
        <v>0</v>
      </c>
      <c r="P216" s="55">
        <f t="shared" si="52"/>
        <v>0</v>
      </c>
      <c r="Q216" s="55">
        <f t="shared" si="53"/>
        <v>0</v>
      </c>
      <c r="R216" s="55">
        <f t="shared" si="54"/>
        <v>0</v>
      </c>
      <c r="S216" s="55">
        <f t="shared" si="59"/>
        <v>0</v>
      </c>
      <c r="T216" s="55">
        <f t="shared" si="60"/>
        <v>0</v>
      </c>
      <c r="U216" s="55">
        <f t="shared" si="61"/>
        <v>0</v>
      </c>
      <c r="V216" s="55" t="b">
        <f t="shared" si="55"/>
        <v>0</v>
      </c>
      <c r="W216" s="55" t="b">
        <f t="shared" si="56"/>
        <v>0</v>
      </c>
      <c r="X216" s="55" t="b">
        <f t="shared" si="57"/>
        <v>0</v>
      </c>
      <c r="Y216" s="55" t="str">
        <f t="shared" si="62"/>
        <v/>
      </c>
    </row>
    <row r="217" spans="1:25" x14ac:dyDescent="0.2">
      <c r="A217" s="69" t="str">
        <f t="shared" si="50"/>
        <v/>
      </c>
      <c r="G217" s="131" t="str">
        <f>IF(B217&lt;&gt;"",IF(E217&lt;&gt;"",VLOOKUP(E217,Configuration!$C$4:$F$7,4,FALSE),0),"")</f>
        <v/>
      </c>
      <c r="H217" s="131" t="str">
        <f t="shared" si="58"/>
        <v/>
      </c>
      <c r="O217" s="55" t="b">
        <f t="shared" si="51"/>
        <v>0</v>
      </c>
      <c r="P217" s="55">
        <f t="shared" si="52"/>
        <v>0</v>
      </c>
      <c r="Q217" s="55">
        <f t="shared" si="53"/>
        <v>0</v>
      </c>
      <c r="R217" s="55">
        <f t="shared" si="54"/>
        <v>0</v>
      </c>
      <c r="S217" s="55">
        <f t="shared" si="59"/>
        <v>0</v>
      </c>
      <c r="T217" s="55">
        <f t="shared" si="60"/>
        <v>0</v>
      </c>
      <c r="U217" s="55">
        <f t="shared" si="61"/>
        <v>0</v>
      </c>
      <c r="V217" s="55" t="b">
        <f t="shared" si="55"/>
        <v>0</v>
      </c>
      <c r="W217" s="55" t="b">
        <f t="shared" si="56"/>
        <v>0</v>
      </c>
      <c r="X217" s="55" t="b">
        <f t="shared" si="57"/>
        <v>0</v>
      </c>
      <c r="Y217" s="55" t="str">
        <f t="shared" si="62"/>
        <v/>
      </c>
    </row>
    <row r="218" spans="1:25" x14ac:dyDescent="0.2">
      <c r="A218" s="69" t="str">
        <f t="shared" si="50"/>
        <v/>
      </c>
      <c r="G218" s="131" t="str">
        <f>IF(B218&lt;&gt;"",IF(E218&lt;&gt;"",VLOOKUP(E218,Configuration!$C$4:$F$7,4,FALSE),0),"")</f>
        <v/>
      </c>
      <c r="H218" s="131" t="str">
        <f t="shared" si="58"/>
        <v/>
      </c>
      <c r="O218" s="55" t="b">
        <f t="shared" si="51"/>
        <v>0</v>
      </c>
      <c r="P218" s="55">
        <f t="shared" si="52"/>
        <v>0</v>
      </c>
      <c r="Q218" s="55">
        <f t="shared" si="53"/>
        <v>0</v>
      </c>
      <c r="R218" s="55">
        <f t="shared" si="54"/>
        <v>0</v>
      </c>
      <c r="S218" s="55">
        <f t="shared" si="59"/>
        <v>0</v>
      </c>
      <c r="T218" s="55">
        <f t="shared" si="60"/>
        <v>0</v>
      </c>
      <c r="U218" s="55">
        <f t="shared" si="61"/>
        <v>0</v>
      </c>
      <c r="V218" s="55" t="b">
        <f t="shared" si="55"/>
        <v>0</v>
      </c>
      <c r="W218" s="55" t="b">
        <f t="shared" si="56"/>
        <v>0</v>
      </c>
      <c r="X218" s="55" t="b">
        <f t="shared" si="57"/>
        <v>0</v>
      </c>
      <c r="Y218" s="55" t="str">
        <f t="shared" si="62"/>
        <v/>
      </c>
    </row>
    <row r="219" spans="1:25" x14ac:dyDescent="0.2">
      <c r="A219" s="69" t="str">
        <f t="shared" si="50"/>
        <v/>
      </c>
      <c r="G219" s="131" t="str">
        <f>IF(B219&lt;&gt;"",IF(E219&lt;&gt;"",VLOOKUP(E219,Configuration!$C$4:$F$7,4,FALSE),0),"")</f>
        <v/>
      </c>
      <c r="H219" s="131" t="str">
        <f t="shared" si="58"/>
        <v/>
      </c>
      <c r="O219" s="55" t="b">
        <f t="shared" si="51"/>
        <v>0</v>
      </c>
      <c r="P219" s="55">
        <f t="shared" si="52"/>
        <v>0</v>
      </c>
      <c r="Q219" s="55">
        <f t="shared" si="53"/>
        <v>0</v>
      </c>
      <c r="R219" s="55">
        <f t="shared" si="54"/>
        <v>0</v>
      </c>
      <c r="S219" s="55">
        <f t="shared" si="59"/>
        <v>0</v>
      </c>
      <c r="T219" s="55">
        <f t="shared" si="60"/>
        <v>0</v>
      </c>
      <c r="U219" s="55">
        <f t="shared" si="61"/>
        <v>0</v>
      </c>
      <c r="V219" s="55" t="b">
        <f t="shared" si="55"/>
        <v>0</v>
      </c>
      <c r="W219" s="55" t="b">
        <f t="shared" si="56"/>
        <v>0</v>
      </c>
      <c r="X219" s="55" t="b">
        <f t="shared" si="57"/>
        <v>0</v>
      </c>
      <c r="Y219" s="55" t="str">
        <f t="shared" si="62"/>
        <v/>
      </c>
    </row>
    <row r="220" spans="1:25" x14ac:dyDescent="0.2">
      <c r="A220" s="69" t="str">
        <f t="shared" si="50"/>
        <v/>
      </c>
      <c r="G220" s="131" t="str">
        <f>IF(B220&lt;&gt;"",IF(E220&lt;&gt;"",VLOOKUP(E220,Configuration!$C$4:$F$7,4,FALSE),0),"")</f>
        <v/>
      </c>
      <c r="H220" s="131" t="str">
        <f t="shared" si="58"/>
        <v/>
      </c>
      <c r="O220" s="55" t="b">
        <f t="shared" si="51"/>
        <v>0</v>
      </c>
      <c r="P220" s="55">
        <f t="shared" si="52"/>
        <v>0</v>
      </c>
      <c r="Q220" s="55">
        <f t="shared" si="53"/>
        <v>0</v>
      </c>
      <c r="R220" s="55">
        <f t="shared" si="54"/>
        <v>0</v>
      </c>
      <c r="S220" s="55">
        <f t="shared" si="59"/>
        <v>0</v>
      </c>
      <c r="T220" s="55">
        <f t="shared" si="60"/>
        <v>0</v>
      </c>
      <c r="U220" s="55">
        <f t="shared" si="61"/>
        <v>0</v>
      </c>
      <c r="V220" s="55" t="b">
        <f t="shared" si="55"/>
        <v>0</v>
      </c>
      <c r="W220" s="55" t="b">
        <f t="shared" si="56"/>
        <v>0</v>
      </c>
      <c r="X220" s="55" t="b">
        <f t="shared" si="57"/>
        <v>0</v>
      </c>
      <c r="Y220" s="55" t="str">
        <f t="shared" si="62"/>
        <v/>
      </c>
    </row>
    <row r="221" spans="1:25" x14ac:dyDescent="0.2">
      <c r="A221" s="69" t="str">
        <f t="shared" si="50"/>
        <v/>
      </c>
      <c r="G221" s="131" t="str">
        <f>IF(B221&lt;&gt;"",IF(E221&lt;&gt;"",VLOOKUP(E221,Configuration!$C$4:$F$7,4,FALSE),0),"")</f>
        <v/>
      </c>
      <c r="H221" s="131" t="str">
        <f t="shared" si="58"/>
        <v/>
      </c>
      <c r="O221" s="55" t="b">
        <f t="shared" si="51"/>
        <v>0</v>
      </c>
      <c r="P221" s="55">
        <f t="shared" si="52"/>
        <v>0</v>
      </c>
      <c r="Q221" s="55">
        <f t="shared" si="53"/>
        <v>0</v>
      </c>
      <c r="R221" s="55">
        <f t="shared" si="54"/>
        <v>0</v>
      </c>
      <c r="S221" s="55">
        <f t="shared" si="59"/>
        <v>0</v>
      </c>
      <c r="T221" s="55">
        <f t="shared" si="60"/>
        <v>0</v>
      </c>
      <c r="U221" s="55">
        <f t="shared" si="61"/>
        <v>0</v>
      </c>
      <c r="V221" s="55" t="b">
        <f t="shared" si="55"/>
        <v>0</v>
      </c>
      <c r="W221" s="55" t="b">
        <f t="shared" si="56"/>
        <v>0</v>
      </c>
      <c r="X221" s="55" t="b">
        <f t="shared" si="57"/>
        <v>0</v>
      </c>
      <c r="Y221" s="55" t="str">
        <f t="shared" si="62"/>
        <v/>
      </c>
    </row>
    <row r="222" spans="1:25" x14ac:dyDescent="0.2">
      <c r="A222" s="69" t="str">
        <f t="shared" si="50"/>
        <v/>
      </c>
      <c r="G222" s="131" t="str">
        <f>IF(B222&lt;&gt;"",IF(E222&lt;&gt;"",VLOOKUP(E222,Configuration!$C$4:$F$7,4,FALSE),0),"")</f>
        <v/>
      </c>
      <c r="H222" s="131" t="str">
        <f t="shared" si="58"/>
        <v/>
      </c>
      <c r="O222" s="55" t="b">
        <f t="shared" si="51"/>
        <v>0</v>
      </c>
      <c r="P222" s="55">
        <f t="shared" si="52"/>
        <v>0</v>
      </c>
      <c r="Q222" s="55">
        <f t="shared" si="53"/>
        <v>0</v>
      </c>
      <c r="R222" s="55">
        <f t="shared" si="54"/>
        <v>0</v>
      </c>
      <c r="S222" s="55">
        <f t="shared" si="59"/>
        <v>0</v>
      </c>
      <c r="T222" s="55">
        <f t="shared" si="60"/>
        <v>0</v>
      </c>
      <c r="U222" s="55">
        <f t="shared" si="61"/>
        <v>0</v>
      </c>
      <c r="V222" s="55" t="b">
        <f t="shared" si="55"/>
        <v>0</v>
      </c>
      <c r="W222" s="55" t="b">
        <f t="shared" si="56"/>
        <v>0</v>
      </c>
      <c r="X222" s="55" t="b">
        <f t="shared" si="57"/>
        <v>0</v>
      </c>
      <c r="Y222" s="55" t="str">
        <f t="shared" si="62"/>
        <v/>
      </c>
    </row>
    <row r="223" spans="1:25" x14ac:dyDescent="0.2">
      <c r="A223" s="69" t="str">
        <f t="shared" si="50"/>
        <v/>
      </c>
      <c r="G223" s="131" t="str">
        <f>IF(B223&lt;&gt;"",IF(E223&lt;&gt;"",VLOOKUP(E223,Configuration!$C$4:$F$7,4,FALSE),0),"")</f>
        <v/>
      </c>
      <c r="H223" s="131" t="str">
        <f t="shared" si="58"/>
        <v/>
      </c>
      <c r="O223" s="55" t="b">
        <f t="shared" si="51"/>
        <v>0</v>
      </c>
      <c r="P223" s="55">
        <f t="shared" si="52"/>
        <v>0</v>
      </c>
      <c r="Q223" s="55">
        <f t="shared" si="53"/>
        <v>0</v>
      </c>
      <c r="R223" s="55">
        <f t="shared" si="54"/>
        <v>0</v>
      </c>
      <c r="S223" s="55">
        <f t="shared" si="59"/>
        <v>0</v>
      </c>
      <c r="T223" s="55">
        <f t="shared" si="60"/>
        <v>0</v>
      </c>
      <c r="U223" s="55">
        <f t="shared" si="61"/>
        <v>0</v>
      </c>
      <c r="V223" s="55" t="b">
        <f t="shared" si="55"/>
        <v>0</v>
      </c>
      <c r="W223" s="55" t="b">
        <f t="shared" si="56"/>
        <v>0</v>
      </c>
      <c r="X223" s="55" t="b">
        <f t="shared" si="57"/>
        <v>0</v>
      </c>
      <c r="Y223" s="55" t="str">
        <f t="shared" si="62"/>
        <v/>
      </c>
    </row>
    <row r="224" spans="1:25" x14ac:dyDescent="0.2">
      <c r="A224" s="69" t="str">
        <f t="shared" si="50"/>
        <v/>
      </c>
      <c r="G224" s="131" t="str">
        <f>IF(B224&lt;&gt;"",IF(E224&lt;&gt;"",VLOOKUP(E224,Configuration!$C$4:$F$7,4,FALSE),0),"")</f>
        <v/>
      </c>
      <c r="H224" s="131" t="str">
        <f t="shared" si="58"/>
        <v/>
      </c>
      <c r="O224" s="55" t="b">
        <f t="shared" si="51"/>
        <v>0</v>
      </c>
      <c r="P224" s="55">
        <f t="shared" si="52"/>
        <v>0</v>
      </c>
      <c r="Q224" s="55">
        <f t="shared" si="53"/>
        <v>0</v>
      </c>
      <c r="R224" s="55">
        <f t="shared" si="54"/>
        <v>0</v>
      </c>
      <c r="S224" s="55">
        <f t="shared" si="59"/>
        <v>0</v>
      </c>
      <c r="T224" s="55">
        <f t="shared" si="60"/>
        <v>0</v>
      </c>
      <c r="U224" s="55">
        <f t="shared" si="61"/>
        <v>0</v>
      </c>
      <c r="V224" s="55" t="b">
        <f t="shared" si="55"/>
        <v>0</v>
      </c>
      <c r="W224" s="55" t="b">
        <f t="shared" si="56"/>
        <v>0</v>
      </c>
      <c r="X224" s="55" t="b">
        <f t="shared" si="57"/>
        <v>0</v>
      </c>
      <c r="Y224" s="55" t="str">
        <f t="shared" si="62"/>
        <v/>
      </c>
    </row>
    <row r="225" spans="1:25" x14ac:dyDescent="0.2">
      <c r="A225" s="69" t="str">
        <f t="shared" si="50"/>
        <v/>
      </c>
      <c r="G225" s="131" t="str">
        <f>IF(B225&lt;&gt;"",IF(E225&lt;&gt;"",VLOOKUP(E225,Configuration!$C$4:$F$7,4,FALSE),0),"")</f>
        <v/>
      </c>
      <c r="H225" s="131" t="str">
        <f t="shared" si="58"/>
        <v/>
      </c>
      <c r="O225" s="55" t="b">
        <f t="shared" si="51"/>
        <v>0</v>
      </c>
      <c r="P225" s="55">
        <f t="shared" si="52"/>
        <v>0</v>
      </c>
      <c r="Q225" s="55">
        <f t="shared" si="53"/>
        <v>0</v>
      </c>
      <c r="R225" s="55">
        <f t="shared" si="54"/>
        <v>0</v>
      </c>
      <c r="S225" s="55">
        <f t="shared" si="59"/>
        <v>0</v>
      </c>
      <c r="T225" s="55">
        <f t="shared" si="60"/>
        <v>0</v>
      </c>
      <c r="U225" s="55">
        <f t="shared" si="61"/>
        <v>0</v>
      </c>
      <c r="V225" s="55" t="b">
        <f t="shared" si="55"/>
        <v>0</v>
      </c>
      <c r="W225" s="55" t="b">
        <f t="shared" si="56"/>
        <v>0</v>
      </c>
      <c r="X225" s="55" t="b">
        <f t="shared" si="57"/>
        <v>0</v>
      </c>
      <c r="Y225" s="55" t="str">
        <f t="shared" si="62"/>
        <v/>
      </c>
    </row>
    <row r="226" spans="1:25" x14ac:dyDescent="0.2">
      <c r="A226" s="69" t="str">
        <f t="shared" si="50"/>
        <v/>
      </c>
      <c r="G226" s="131" t="str">
        <f>IF(B226&lt;&gt;"",IF(E226&lt;&gt;"",VLOOKUP(E226,Configuration!$C$4:$F$7,4,FALSE),0),"")</f>
        <v/>
      </c>
      <c r="H226" s="131" t="str">
        <f t="shared" si="58"/>
        <v/>
      </c>
      <c r="O226" s="55" t="b">
        <f t="shared" si="51"/>
        <v>0</v>
      </c>
      <c r="P226" s="55">
        <f t="shared" si="52"/>
        <v>0</v>
      </c>
      <c r="Q226" s="55">
        <f t="shared" si="53"/>
        <v>0</v>
      </c>
      <c r="R226" s="55">
        <f t="shared" si="54"/>
        <v>0</v>
      </c>
      <c r="S226" s="55">
        <f t="shared" si="59"/>
        <v>0</v>
      </c>
      <c r="T226" s="55">
        <f t="shared" si="60"/>
        <v>0</v>
      </c>
      <c r="U226" s="55">
        <f t="shared" si="61"/>
        <v>0</v>
      </c>
      <c r="V226" s="55" t="b">
        <f t="shared" si="55"/>
        <v>0</v>
      </c>
      <c r="W226" s="55" t="b">
        <f t="shared" si="56"/>
        <v>0</v>
      </c>
      <c r="X226" s="55" t="b">
        <f t="shared" si="57"/>
        <v>0</v>
      </c>
      <c r="Y226" s="55" t="str">
        <f t="shared" si="62"/>
        <v/>
      </c>
    </row>
    <row r="227" spans="1:25" x14ac:dyDescent="0.2">
      <c r="A227" s="69" t="str">
        <f t="shared" si="50"/>
        <v/>
      </c>
      <c r="G227" s="131" t="str">
        <f>IF(B227&lt;&gt;"",IF(E227&lt;&gt;"",VLOOKUP(E227,Configuration!$C$4:$F$7,4,FALSE),0),"")</f>
        <v/>
      </c>
      <c r="H227" s="131" t="str">
        <f t="shared" si="58"/>
        <v/>
      </c>
      <c r="O227" s="55" t="b">
        <f t="shared" si="51"/>
        <v>0</v>
      </c>
      <c r="P227" s="55">
        <f t="shared" si="52"/>
        <v>0</v>
      </c>
      <c r="Q227" s="55">
        <f t="shared" si="53"/>
        <v>0</v>
      </c>
      <c r="R227" s="55">
        <f t="shared" si="54"/>
        <v>0</v>
      </c>
      <c r="S227" s="55">
        <f t="shared" si="59"/>
        <v>0</v>
      </c>
      <c r="T227" s="55">
        <f t="shared" si="60"/>
        <v>0</v>
      </c>
      <c r="U227" s="55">
        <f t="shared" si="61"/>
        <v>0</v>
      </c>
      <c r="V227" s="55" t="b">
        <f t="shared" si="55"/>
        <v>0</v>
      </c>
      <c r="W227" s="55" t="b">
        <f t="shared" si="56"/>
        <v>0</v>
      </c>
      <c r="X227" s="55" t="b">
        <f t="shared" si="57"/>
        <v>0</v>
      </c>
      <c r="Y227" s="55" t="str">
        <f t="shared" si="62"/>
        <v/>
      </c>
    </row>
    <row r="228" spans="1:25" x14ac:dyDescent="0.2">
      <c r="A228" s="69" t="str">
        <f t="shared" si="50"/>
        <v/>
      </c>
      <c r="G228" s="131" t="str">
        <f>IF(B228&lt;&gt;"",IF(E228&lt;&gt;"",VLOOKUP(E228,Configuration!$C$4:$F$7,4,FALSE),0),"")</f>
        <v/>
      </c>
      <c r="H228" s="131" t="str">
        <f t="shared" si="58"/>
        <v/>
      </c>
      <c r="O228" s="55" t="b">
        <f t="shared" si="51"/>
        <v>0</v>
      </c>
      <c r="P228" s="55">
        <f t="shared" si="52"/>
        <v>0</v>
      </c>
      <c r="Q228" s="55">
        <f t="shared" si="53"/>
        <v>0</v>
      </c>
      <c r="R228" s="55">
        <f t="shared" si="54"/>
        <v>0</v>
      </c>
      <c r="S228" s="55">
        <f t="shared" si="59"/>
        <v>0</v>
      </c>
      <c r="T228" s="55">
        <f t="shared" si="60"/>
        <v>0</v>
      </c>
      <c r="U228" s="55">
        <f t="shared" si="61"/>
        <v>0</v>
      </c>
      <c r="V228" s="55" t="b">
        <f t="shared" si="55"/>
        <v>0</v>
      </c>
      <c r="W228" s="55" t="b">
        <f t="shared" si="56"/>
        <v>0</v>
      </c>
      <c r="X228" s="55" t="b">
        <f t="shared" si="57"/>
        <v>0</v>
      </c>
      <c r="Y228" s="55" t="str">
        <f t="shared" si="62"/>
        <v/>
      </c>
    </row>
    <row r="229" spans="1:25" x14ac:dyDescent="0.2">
      <c r="A229" s="69" t="str">
        <f t="shared" si="50"/>
        <v/>
      </c>
      <c r="G229" s="131" t="str">
        <f>IF(B229&lt;&gt;"",IF(E229&lt;&gt;"",VLOOKUP(E229,Configuration!$C$4:$F$7,4,FALSE),0),"")</f>
        <v/>
      </c>
      <c r="H229" s="131" t="str">
        <f t="shared" si="58"/>
        <v/>
      </c>
      <c r="O229" s="55" t="b">
        <f t="shared" si="51"/>
        <v>0</v>
      </c>
      <c r="P229" s="55">
        <f t="shared" si="52"/>
        <v>0</v>
      </c>
      <c r="Q229" s="55">
        <f t="shared" si="53"/>
        <v>0</v>
      </c>
      <c r="R229" s="55">
        <f t="shared" si="54"/>
        <v>0</v>
      </c>
      <c r="S229" s="55">
        <f t="shared" si="59"/>
        <v>0</v>
      </c>
      <c r="T229" s="55">
        <f t="shared" si="60"/>
        <v>0</v>
      </c>
      <c r="U229" s="55">
        <f t="shared" si="61"/>
        <v>0</v>
      </c>
      <c r="V229" s="55" t="b">
        <f t="shared" si="55"/>
        <v>0</v>
      </c>
      <c r="W229" s="55" t="b">
        <f t="shared" si="56"/>
        <v>0</v>
      </c>
      <c r="X229" s="55" t="b">
        <f t="shared" si="57"/>
        <v>0</v>
      </c>
      <c r="Y229" s="55" t="str">
        <f t="shared" si="62"/>
        <v/>
      </c>
    </row>
    <row r="230" spans="1:25" x14ac:dyDescent="0.2">
      <c r="A230" s="69" t="str">
        <f t="shared" si="50"/>
        <v/>
      </c>
      <c r="G230" s="131" t="str">
        <f>IF(B230&lt;&gt;"",IF(E230&lt;&gt;"",VLOOKUP(E230,Configuration!$C$4:$F$7,4,FALSE),0),"")</f>
        <v/>
      </c>
      <c r="H230" s="131" t="str">
        <f t="shared" si="58"/>
        <v/>
      </c>
      <c r="O230" s="55" t="b">
        <f t="shared" si="51"/>
        <v>0</v>
      </c>
      <c r="P230" s="55">
        <f t="shared" si="52"/>
        <v>0</v>
      </c>
      <c r="Q230" s="55">
        <f t="shared" si="53"/>
        <v>0</v>
      </c>
      <c r="R230" s="55">
        <f t="shared" si="54"/>
        <v>0</v>
      </c>
      <c r="S230" s="55">
        <f t="shared" si="59"/>
        <v>0</v>
      </c>
      <c r="T230" s="55">
        <f t="shared" si="60"/>
        <v>0</v>
      </c>
      <c r="U230" s="55">
        <f t="shared" si="61"/>
        <v>0</v>
      </c>
      <c r="V230" s="55" t="b">
        <f t="shared" si="55"/>
        <v>0</v>
      </c>
      <c r="W230" s="55" t="b">
        <f t="shared" si="56"/>
        <v>0</v>
      </c>
      <c r="X230" s="55" t="b">
        <f t="shared" si="57"/>
        <v>0</v>
      </c>
      <c r="Y230" s="55" t="str">
        <f t="shared" si="62"/>
        <v/>
      </c>
    </row>
    <row r="231" spans="1:25" x14ac:dyDescent="0.2">
      <c r="A231" s="69" t="str">
        <f t="shared" si="50"/>
        <v/>
      </c>
      <c r="G231" s="131" t="str">
        <f>IF(B231&lt;&gt;"",IF(E231&lt;&gt;"",VLOOKUP(E231,Configuration!$C$4:$F$7,4,FALSE),0),"")</f>
        <v/>
      </c>
      <c r="H231" s="131" t="str">
        <f t="shared" si="58"/>
        <v/>
      </c>
      <c r="O231" s="55" t="b">
        <f t="shared" si="51"/>
        <v>0</v>
      </c>
      <c r="P231" s="55">
        <f t="shared" si="52"/>
        <v>0</v>
      </c>
      <c r="Q231" s="55">
        <f t="shared" si="53"/>
        <v>0</v>
      </c>
      <c r="R231" s="55">
        <f t="shared" si="54"/>
        <v>0</v>
      </c>
      <c r="S231" s="55">
        <f t="shared" si="59"/>
        <v>0</v>
      </c>
      <c r="T231" s="55">
        <f t="shared" si="60"/>
        <v>0</v>
      </c>
      <c r="U231" s="55">
        <f t="shared" si="61"/>
        <v>0</v>
      </c>
      <c r="V231" s="55" t="b">
        <f t="shared" si="55"/>
        <v>0</v>
      </c>
      <c r="W231" s="55" t="b">
        <f t="shared" si="56"/>
        <v>0</v>
      </c>
      <c r="X231" s="55" t="b">
        <f t="shared" si="57"/>
        <v>0</v>
      </c>
      <c r="Y231" s="55" t="str">
        <f t="shared" si="62"/>
        <v/>
      </c>
    </row>
    <row r="232" spans="1:25" x14ac:dyDescent="0.2">
      <c r="A232" s="69" t="str">
        <f t="shared" si="50"/>
        <v/>
      </c>
      <c r="G232" s="131" t="str">
        <f>IF(B232&lt;&gt;"",IF(E232&lt;&gt;"",VLOOKUP(E232,Configuration!$C$4:$F$7,4,FALSE),0),"")</f>
        <v/>
      </c>
      <c r="H232" s="131" t="str">
        <f t="shared" si="58"/>
        <v/>
      </c>
      <c r="O232" s="55" t="b">
        <f t="shared" si="51"/>
        <v>0</v>
      </c>
      <c r="P232" s="55">
        <f t="shared" si="52"/>
        <v>0</v>
      </c>
      <c r="Q232" s="55">
        <f t="shared" si="53"/>
        <v>0</v>
      </c>
      <c r="R232" s="55">
        <f t="shared" si="54"/>
        <v>0</v>
      </c>
      <c r="S232" s="55">
        <f t="shared" si="59"/>
        <v>0</v>
      </c>
      <c r="T232" s="55">
        <f t="shared" si="60"/>
        <v>0</v>
      </c>
      <c r="U232" s="55">
        <f t="shared" si="61"/>
        <v>0</v>
      </c>
      <c r="V232" s="55" t="b">
        <f t="shared" si="55"/>
        <v>0</v>
      </c>
      <c r="W232" s="55" t="b">
        <f t="shared" si="56"/>
        <v>0</v>
      </c>
      <c r="X232" s="55" t="b">
        <f t="shared" si="57"/>
        <v>0</v>
      </c>
      <c r="Y232" s="55" t="str">
        <f t="shared" si="62"/>
        <v/>
      </c>
    </row>
    <row r="233" spans="1:25" x14ac:dyDescent="0.2">
      <c r="A233" s="69" t="str">
        <f t="shared" ref="A233:A296" si="63">IF(B233&lt;&gt;"",A232+1,"")</f>
        <v/>
      </c>
      <c r="G233" s="131" t="str">
        <f>IF(B233&lt;&gt;"",IF(E233&lt;&gt;"",VLOOKUP(E233,Configuration!$C$4:$F$7,4,FALSE),0),"")</f>
        <v/>
      </c>
      <c r="H233" s="131" t="str">
        <f t="shared" si="58"/>
        <v/>
      </c>
      <c r="O233" s="55" t="b">
        <f t="shared" ref="O233:O296" si="64">AND(E233=(_tocomplex),(I233)&lt;&gt;_later,(K233)&lt;&gt;_out)</f>
        <v>0</v>
      </c>
      <c r="P233" s="55">
        <f t="shared" ref="P233:P296" si="65">IF(LOWER(I233)=LOWER(_tolaunch),H233,0)</f>
        <v>0</v>
      </c>
      <c r="Q233" s="55">
        <f t="shared" ref="Q233:Q296" si="66">IF(LOWER(I233)=LOWER(_posibletolaunch),H233,0)</f>
        <v>0</v>
      </c>
      <c r="R233" s="55">
        <f t="shared" ref="R233:R296" si="67">IF(LOWER(I233)=LOWER(_later),H233,0)</f>
        <v>0</v>
      </c>
      <c r="S233" s="55">
        <f t="shared" si="59"/>
        <v>0</v>
      </c>
      <c r="T233" s="55">
        <f t="shared" si="60"/>
        <v>0</v>
      </c>
      <c r="U233" s="55">
        <f t="shared" si="61"/>
        <v>0</v>
      </c>
      <c r="V233" s="55" t="b">
        <f t="shared" ref="V233:V296" si="68">AND(I233=_tolaunch,K233&lt;&gt;_out)</f>
        <v>0</v>
      </c>
      <c r="W233" s="55" t="b">
        <f t="shared" ref="W233:W296" si="69">AND(I233=_posibletolaunch,K233&lt;&gt;_out)</f>
        <v>0</v>
      </c>
      <c r="X233" s="55" t="b">
        <f t="shared" ref="X233:X296" si="70">AND(I233=_later,K233&lt;&gt;_out)</f>
        <v>0</v>
      </c>
      <c r="Y233" s="55" t="str">
        <f t="shared" si="62"/>
        <v/>
      </c>
    </row>
    <row r="234" spans="1:25" x14ac:dyDescent="0.2">
      <c r="A234" s="69" t="str">
        <f t="shared" si="63"/>
        <v/>
      </c>
      <c r="G234" s="131" t="str">
        <f>IF(B234&lt;&gt;"",IF(E234&lt;&gt;"",VLOOKUP(E234,Configuration!$C$4:$F$7,4,FALSE),0),"")</f>
        <v/>
      </c>
      <c r="H234" s="131" t="str">
        <f t="shared" si="58"/>
        <v/>
      </c>
      <c r="O234" s="55" t="b">
        <f t="shared" si="64"/>
        <v>0</v>
      </c>
      <c r="P234" s="55">
        <f t="shared" si="65"/>
        <v>0</v>
      </c>
      <c r="Q234" s="55">
        <f t="shared" si="66"/>
        <v>0</v>
      </c>
      <c r="R234" s="55">
        <f t="shared" si="67"/>
        <v>0</v>
      </c>
      <c r="S234" s="55">
        <f t="shared" si="59"/>
        <v>0</v>
      </c>
      <c r="T234" s="55">
        <f t="shared" si="60"/>
        <v>0</v>
      </c>
      <c r="U234" s="55">
        <f t="shared" si="61"/>
        <v>0</v>
      </c>
      <c r="V234" s="55" t="b">
        <f t="shared" si="68"/>
        <v>0</v>
      </c>
      <c r="W234" s="55" t="b">
        <f t="shared" si="69"/>
        <v>0</v>
      </c>
      <c r="X234" s="55" t="b">
        <f t="shared" si="70"/>
        <v>0</v>
      </c>
      <c r="Y234" s="55" t="str">
        <f t="shared" si="62"/>
        <v/>
      </c>
    </row>
    <row r="235" spans="1:25" x14ac:dyDescent="0.2">
      <c r="A235" s="69" t="str">
        <f t="shared" si="63"/>
        <v/>
      </c>
      <c r="G235" s="131" t="str">
        <f>IF(B235&lt;&gt;"",IF(E235&lt;&gt;"",VLOOKUP(E235,Configuration!$C$4:$F$7,4,FALSE),0),"")</f>
        <v/>
      </c>
      <c r="H235" s="131" t="str">
        <f t="shared" si="58"/>
        <v/>
      </c>
      <c r="O235" s="55" t="b">
        <f t="shared" si="64"/>
        <v>0</v>
      </c>
      <c r="P235" s="55">
        <f t="shared" si="65"/>
        <v>0</v>
      </c>
      <c r="Q235" s="55">
        <f t="shared" si="66"/>
        <v>0</v>
      </c>
      <c r="R235" s="55">
        <f t="shared" si="67"/>
        <v>0</v>
      </c>
      <c r="S235" s="55">
        <f t="shared" si="59"/>
        <v>0</v>
      </c>
      <c r="T235" s="55">
        <f t="shared" si="60"/>
        <v>0</v>
      </c>
      <c r="U235" s="55">
        <f t="shared" si="61"/>
        <v>0</v>
      </c>
      <c r="V235" s="55" t="b">
        <f t="shared" si="68"/>
        <v>0</v>
      </c>
      <c r="W235" s="55" t="b">
        <f t="shared" si="69"/>
        <v>0</v>
      </c>
      <c r="X235" s="55" t="b">
        <f t="shared" si="70"/>
        <v>0</v>
      </c>
      <c r="Y235" s="55" t="str">
        <f t="shared" si="62"/>
        <v/>
      </c>
    </row>
    <row r="236" spans="1:25" x14ac:dyDescent="0.2">
      <c r="A236" s="69" t="str">
        <f t="shared" si="63"/>
        <v/>
      </c>
      <c r="G236" s="131" t="str">
        <f>IF(B236&lt;&gt;"",IF(E236&lt;&gt;"",VLOOKUP(E236,Configuration!$C$4:$F$7,4,FALSE),0),"")</f>
        <v/>
      </c>
      <c r="H236" s="131" t="str">
        <f t="shared" si="58"/>
        <v/>
      </c>
      <c r="O236" s="55" t="b">
        <f t="shared" si="64"/>
        <v>0</v>
      </c>
      <c r="P236" s="55">
        <f t="shared" si="65"/>
        <v>0</v>
      </c>
      <c r="Q236" s="55">
        <f t="shared" si="66"/>
        <v>0</v>
      </c>
      <c r="R236" s="55">
        <f t="shared" si="67"/>
        <v>0</v>
      </c>
      <c r="S236" s="55">
        <f t="shared" si="59"/>
        <v>0</v>
      </c>
      <c r="T236" s="55">
        <f t="shared" si="60"/>
        <v>0</v>
      </c>
      <c r="U236" s="55">
        <f t="shared" si="61"/>
        <v>0</v>
      </c>
      <c r="V236" s="55" t="b">
        <f t="shared" si="68"/>
        <v>0</v>
      </c>
      <c r="W236" s="55" t="b">
        <f t="shared" si="69"/>
        <v>0</v>
      </c>
      <c r="X236" s="55" t="b">
        <f t="shared" si="70"/>
        <v>0</v>
      </c>
      <c r="Y236" s="55" t="str">
        <f t="shared" si="62"/>
        <v/>
      </c>
    </row>
    <row r="237" spans="1:25" x14ac:dyDescent="0.2">
      <c r="A237" s="69" t="str">
        <f t="shared" si="63"/>
        <v/>
      </c>
      <c r="G237" s="131" t="str">
        <f>IF(B237&lt;&gt;"",IF(E237&lt;&gt;"",VLOOKUP(E237,Configuration!$C$4:$F$7,4,FALSE),0),"")</f>
        <v/>
      </c>
      <c r="H237" s="131" t="str">
        <f t="shared" si="58"/>
        <v/>
      </c>
      <c r="O237" s="55" t="b">
        <f t="shared" si="64"/>
        <v>0</v>
      </c>
      <c r="P237" s="55">
        <f t="shared" si="65"/>
        <v>0</v>
      </c>
      <c r="Q237" s="55">
        <f t="shared" si="66"/>
        <v>0</v>
      </c>
      <c r="R237" s="55">
        <f t="shared" si="67"/>
        <v>0</v>
      </c>
      <c r="S237" s="55">
        <f t="shared" si="59"/>
        <v>0</v>
      </c>
      <c r="T237" s="55">
        <f t="shared" si="60"/>
        <v>0</v>
      </c>
      <c r="U237" s="55">
        <f t="shared" si="61"/>
        <v>0</v>
      </c>
      <c r="V237" s="55" t="b">
        <f t="shared" si="68"/>
        <v>0</v>
      </c>
      <c r="W237" s="55" t="b">
        <f t="shared" si="69"/>
        <v>0</v>
      </c>
      <c r="X237" s="55" t="b">
        <f t="shared" si="70"/>
        <v>0</v>
      </c>
      <c r="Y237" s="55" t="str">
        <f t="shared" si="62"/>
        <v/>
      </c>
    </row>
    <row r="238" spans="1:25" x14ac:dyDescent="0.2">
      <c r="A238" s="69" t="str">
        <f t="shared" si="63"/>
        <v/>
      </c>
      <c r="G238" s="131" t="str">
        <f>IF(B238&lt;&gt;"",IF(E238&lt;&gt;"",VLOOKUP(E238,Configuration!$C$4:$F$7,4,FALSE),0),"")</f>
        <v/>
      </c>
      <c r="H238" s="131" t="str">
        <f t="shared" si="58"/>
        <v/>
      </c>
      <c r="O238" s="55" t="b">
        <f t="shared" si="64"/>
        <v>0</v>
      </c>
      <c r="P238" s="55">
        <f t="shared" si="65"/>
        <v>0</v>
      </c>
      <c r="Q238" s="55">
        <f t="shared" si="66"/>
        <v>0</v>
      </c>
      <c r="R238" s="55">
        <f t="shared" si="67"/>
        <v>0</v>
      </c>
      <c r="S238" s="55">
        <f t="shared" si="59"/>
        <v>0</v>
      </c>
      <c r="T238" s="55">
        <f t="shared" si="60"/>
        <v>0</v>
      </c>
      <c r="U238" s="55">
        <f t="shared" si="61"/>
        <v>0</v>
      </c>
      <c r="V238" s="55" t="b">
        <f t="shared" si="68"/>
        <v>0</v>
      </c>
      <c r="W238" s="55" t="b">
        <f t="shared" si="69"/>
        <v>0</v>
      </c>
      <c r="X238" s="55" t="b">
        <f t="shared" si="70"/>
        <v>0</v>
      </c>
      <c r="Y238" s="55" t="str">
        <f t="shared" si="62"/>
        <v/>
      </c>
    </row>
    <row r="239" spans="1:25" x14ac:dyDescent="0.2">
      <c r="A239" s="69" t="str">
        <f t="shared" si="63"/>
        <v/>
      </c>
      <c r="G239" s="131" t="str">
        <f>IF(B239&lt;&gt;"",IF(E239&lt;&gt;"",VLOOKUP(E239,Configuration!$C$4:$F$7,4,FALSE),0),"")</f>
        <v/>
      </c>
      <c r="H239" s="131" t="str">
        <f t="shared" si="58"/>
        <v/>
      </c>
      <c r="O239" s="55" t="b">
        <f t="shared" si="64"/>
        <v>0</v>
      </c>
      <c r="P239" s="55">
        <f t="shared" si="65"/>
        <v>0</v>
      </c>
      <c r="Q239" s="55">
        <f t="shared" si="66"/>
        <v>0</v>
      </c>
      <c r="R239" s="55">
        <f t="shared" si="67"/>
        <v>0</v>
      </c>
      <c r="S239" s="55">
        <f t="shared" si="59"/>
        <v>0</v>
      </c>
      <c r="T239" s="55">
        <f t="shared" si="60"/>
        <v>0</v>
      </c>
      <c r="U239" s="55">
        <f t="shared" si="61"/>
        <v>0</v>
      </c>
      <c r="V239" s="55" t="b">
        <f t="shared" si="68"/>
        <v>0</v>
      </c>
      <c r="W239" s="55" t="b">
        <f t="shared" si="69"/>
        <v>0</v>
      </c>
      <c r="X239" s="55" t="b">
        <f t="shared" si="70"/>
        <v>0</v>
      </c>
      <c r="Y239" s="55" t="str">
        <f t="shared" si="62"/>
        <v/>
      </c>
    </row>
    <row r="240" spans="1:25" x14ac:dyDescent="0.2">
      <c r="A240" s="69" t="str">
        <f t="shared" si="63"/>
        <v/>
      </c>
      <c r="G240" s="131" t="str">
        <f>IF(B240&lt;&gt;"",IF(E240&lt;&gt;"",VLOOKUP(E240,Configuration!$C$4:$F$7,4,FALSE),0),"")</f>
        <v/>
      </c>
      <c r="H240" s="131" t="str">
        <f t="shared" si="58"/>
        <v/>
      </c>
      <c r="O240" s="55" t="b">
        <f t="shared" si="64"/>
        <v>0</v>
      </c>
      <c r="P240" s="55">
        <f t="shared" si="65"/>
        <v>0</v>
      </c>
      <c r="Q240" s="55">
        <f t="shared" si="66"/>
        <v>0</v>
      </c>
      <c r="R240" s="55">
        <f t="shared" si="67"/>
        <v>0</v>
      </c>
      <c r="S240" s="55">
        <f t="shared" si="59"/>
        <v>0</v>
      </c>
      <c r="T240" s="55">
        <f t="shared" si="60"/>
        <v>0</v>
      </c>
      <c r="U240" s="55">
        <f t="shared" si="61"/>
        <v>0</v>
      </c>
      <c r="V240" s="55" t="b">
        <f t="shared" si="68"/>
        <v>0</v>
      </c>
      <c r="W240" s="55" t="b">
        <f t="shared" si="69"/>
        <v>0</v>
      </c>
      <c r="X240" s="55" t="b">
        <f t="shared" si="70"/>
        <v>0</v>
      </c>
      <c r="Y240" s="55" t="str">
        <f t="shared" si="62"/>
        <v/>
      </c>
    </row>
    <row r="241" spans="1:25" x14ac:dyDescent="0.2">
      <c r="A241" s="69" t="str">
        <f t="shared" si="63"/>
        <v/>
      </c>
      <c r="G241" s="131" t="str">
        <f>IF(B241&lt;&gt;"",IF(E241&lt;&gt;"",VLOOKUP(E241,Configuration!$C$4:$F$7,4,FALSE),0),"")</f>
        <v/>
      </c>
      <c r="H241" s="131" t="str">
        <f t="shared" si="58"/>
        <v/>
      </c>
      <c r="O241" s="55" t="b">
        <f t="shared" si="64"/>
        <v>0</v>
      </c>
      <c r="P241" s="55">
        <f t="shared" si="65"/>
        <v>0</v>
      </c>
      <c r="Q241" s="55">
        <f t="shared" si="66"/>
        <v>0</v>
      </c>
      <c r="R241" s="55">
        <f t="shared" si="67"/>
        <v>0</v>
      </c>
      <c r="S241" s="55">
        <f t="shared" si="59"/>
        <v>0</v>
      </c>
      <c r="T241" s="55">
        <f t="shared" si="60"/>
        <v>0</v>
      </c>
      <c r="U241" s="55">
        <f t="shared" si="61"/>
        <v>0</v>
      </c>
      <c r="V241" s="55" t="b">
        <f t="shared" si="68"/>
        <v>0</v>
      </c>
      <c r="W241" s="55" t="b">
        <f t="shared" si="69"/>
        <v>0</v>
      </c>
      <c r="X241" s="55" t="b">
        <f t="shared" si="70"/>
        <v>0</v>
      </c>
      <c r="Y241" s="55" t="str">
        <f t="shared" si="62"/>
        <v/>
      </c>
    </row>
    <row r="242" spans="1:25" x14ac:dyDescent="0.2">
      <c r="A242" s="69" t="str">
        <f t="shared" si="63"/>
        <v/>
      </c>
      <c r="G242" s="131" t="str">
        <f>IF(B242&lt;&gt;"",IF(E242&lt;&gt;"",VLOOKUP(E242,Configuration!$C$4:$F$7,4,FALSE),0),"")</f>
        <v/>
      </c>
      <c r="H242" s="131" t="str">
        <f t="shared" si="58"/>
        <v/>
      </c>
      <c r="O242" s="55" t="b">
        <f t="shared" si="64"/>
        <v>0</v>
      </c>
      <c r="P242" s="55">
        <f t="shared" si="65"/>
        <v>0</v>
      </c>
      <c r="Q242" s="55">
        <f t="shared" si="66"/>
        <v>0</v>
      </c>
      <c r="R242" s="55">
        <f t="shared" si="67"/>
        <v>0</v>
      </c>
      <c r="S242" s="55">
        <f t="shared" si="59"/>
        <v>0</v>
      </c>
      <c r="T242" s="55">
        <f t="shared" si="60"/>
        <v>0</v>
      </c>
      <c r="U242" s="55">
        <f t="shared" si="61"/>
        <v>0</v>
      </c>
      <c r="V242" s="55" t="b">
        <f t="shared" si="68"/>
        <v>0</v>
      </c>
      <c r="W242" s="55" t="b">
        <f t="shared" si="69"/>
        <v>0</v>
      </c>
      <c r="X242" s="55" t="b">
        <f t="shared" si="70"/>
        <v>0</v>
      </c>
      <c r="Y242" s="55" t="str">
        <f t="shared" si="62"/>
        <v/>
      </c>
    </row>
    <row r="243" spans="1:25" x14ac:dyDescent="0.2">
      <c r="A243" s="69" t="str">
        <f t="shared" si="63"/>
        <v/>
      </c>
      <c r="G243" s="131" t="str">
        <f>IF(B243&lt;&gt;"",IF(E243&lt;&gt;"",VLOOKUP(E243,Configuration!$C$4:$F$7,4,FALSE),0),"")</f>
        <v/>
      </c>
      <c r="H243" s="131" t="str">
        <f t="shared" si="58"/>
        <v/>
      </c>
      <c r="O243" s="55" t="b">
        <f t="shared" si="64"/>
        <v>0</v>
      </c>
      <c r="P243" s="55">
        <f t="shared" si="65"/>
        <v>0</v>
      </c>
      <c r="Q243" s="55">
        <f t="shared" si="66"/>
        <v>0</v>
      </c>
      <c r="R243" s="55">
        <f t="shared" si="67"/>
        <v>0</v>
      </c>
      <c r="S243" s="55">
        <f t="shared" si="59"/>
        <v>0</v>
      </c>
      <c r="T243" s="55">
        <f t="shared" si="60"/>
        <v>0</v>
      </c>
      <c r="U243" s="55">
        <f t="shared" si="61"/>
        <v>0</v>
      </c>
      <c r="V243" s="55" t="b">
        <f t="shared" si="68"/>
        <v>0</v>
      </c>
      <c r="W243" s="55" t="b">
        <f t="shared" si="69"/>
        <v>0</v>
      </c>
      <c r="X243" s="55" t="b">
        <f t="shared" si="70"/>
        <v>0</v>
      </c>
      <c r="Y243" s="55" t="str">
        <f t="shared" si="62"/>
        <v/>
      </c>
    </row>
    <row r="244" spans="1:25" x14ac:dyDescent="0.2">
      <c r="A244" s="69" t="str">
        <f t="shared" si="63"/>
        <v/>
      </c>
      <c r="G244" s="131" t="str">
        <f>IF(B244&lt;&gt;"",IF(E244&lt;&gt;"",VLOOKUP(E244,Configuration!$C$4:$F$7,4,FALSE),0),"")</f>
        <v/>
      </c>
      <c r="H244" s="131" t="str">
        <f t="shared" si="58"/>
        <v/>
      </c>
      <c r="O244" s="55" t="b">
        <f t="shared" si="64"/>
        <v>0</v>
      </c>
      <c r="P244" s="55">
        <f t="shared" si="65"/>
        <v>0</v>
      </c>
      <c r="Q244" s="55">
        <f t="shared" si="66"/>
        <v>0</v>
      </c>
      <c r="R244" s="55">
        <f t="shared" si="67"/>
        <v>0</v>
      </c>
      <c r="S244" s="55">
        <f t="shared" si="59"/>
        <v>0</v>
      </c>
      <c r="T244" s="55">
        <f t="shared" si="60"/>
        <v>0</v>
      </c>
      <c r="U244" s="55">
        <f t="shared" si="61"/>
        <v>0</v>
      </c>
      <c r="V244" s="55" t="b">
        <f t="shared" si="68"/>
        <v>0</v>
      </c>
      <c r="W244" s="55" t="b">
        <f t="shared" si="69"/>
        <v>0</v>
      </c>
      <c r="X244" s="55" t="b">
        <f t="shared" si="70"/>
        <v>0</v>
      </c>
      <c r="Y244" s="55" t="str">
        <f t="shared" si="62"/>
        <v/>
      </c>
    </row>
    <row r="245" spans="1:25" x14ac:dyDescent="0.2">
      <c r="A245" s="69" t="str">
        <f t="shared" si="63"/>
        <v/>
      </c>
      <c r="G245" s="131" t="str">
        <f>IF(B245&lt;&gt;"",IF(E245&lt;&gt;"",VLOOKUP(E245,Configuration!$C$4:$F$7,4,FALSE),0),"")</f>
        <v/>
      </c>
      <c r="H245" s="131" t="str">
        <f t="shared" si="58"/>
        <v/>
      </c>
      <c r="O245" s="55" t="b">
        <f t="shared" si="64"/>
        <v>0</v>
      </c>
      <c r="P245" s="55">
        <f t="shared" si="65"/>
        <v>0</v>
      </c>
      <c r="Q245" s="55">
        <f t="shared" si="66"/>
        <v>0</v>
      </c>
      <c r="R245" s="55">
        <f t="shared" si="67"/>
        <v>0</v>
      </c>
      <c r="S245" s="55">
        <f t="shared" si="59"/>
        <v>0</v>
      </c>
      <c r="T245" s="55">
        <f t="shared" si="60"/>
        <v>0</v>
      </c>
      <c r="U245" s="55">
        <f t="shared" si="61"/>
        <v>0</v>
      </c>
      <c r="V245" s="55" t="b">
        <f t="shared" si="68"/>
        <v>0</v>
      </c>
      <c r="W245" s="55" t="b">
        <f t="shared" si="69"/>
        <v>0</v>
      </c>
      <c r="X245" s="55" t="b">
        <f t="shared" si="70"/>
        <v>0</v>
      </c>
      <c r="Y245" s="55" t="str">
        <f t="shared" si="62"/>
        <v/>
      </c>
    </row>
    <row r="246" spans="1:25" x14ac:dyDescent="0.2">
      <c r="A246" s="69" t="str">
        <f t="shared" si="63"/>
        <v/>
      </c>
      <c r="G246" s="131" t="str">
        <f>IF(B246&lt;&gt;"",IF(E246&lt;&gt;"",VLOOKUP(E246,Configuration!$C$4:$F$7,4,FALSE),0),"")</f>
        <v/>
      </c>
      <c r="H246" s="131" t="str">
        <f t="shared" si="58"/>
        <v/>
      </c>
      <c r="O246" s="55" t="b">
        <f t="shared" si="64"/>
        <v>0</v>
      </c>
      <c r="P246" s="55">
        <f t="shared" si="65"/>
        <v>0</v>
      </c>
      <c r="Q246" s="55">
        <f t="shared" si="66"/>
        <v>0</v>
      </c>
      <c r="R246" s="55">
        <f t="shared" si="67"/>
        <v>0</v>
      </c>
      <c r="S246" s="55">
        <f t="shared" si="59"/>
        <v>0</v>
      </c>
      <c r="T246" s="55">
        <f t="shared" si="60"/>
        <v>0</v>
      </c>
      <c r="U246" s="55">
        <f t="shared" si="61"/>
        <v>0</v>
      </c>
      <c r="V246" s="55" t="b">
        <f t="shared" si="68"/>
        <v>0</v>
      </c>
      <c r="W246" s="55" t="b">
        <f t="shared" si="69"/>
        <v>0</v>
      </c>
      <c r="X246" s="55" t="b">
        <f t="shared" si="70"/>
        <v>0</v>
      </c>
      <c r="Y246" s="55" t="str">
        <f t="shared" si="62"/>
        <v/>
      </c>
    </row>
    <row r="247" spans="1:25" x14ac:dyDescent="0.2">
      <c r="A247" s="69" t="str">
        <f t="shared" si="63"/>
        <v/>
      </c>
      <c r="G247" s="131" t="str">
        <f>IF(B247&lt;&gt;"",IF(E247&lt;&gt;"",VLOOKUP(E247,Configuration!$C$4:$F$7,4,FALSE),0),"")</f>
        <v/>
      </c>
      <c r="H247" s="131" t="str">
        <f t="shared" si="58"/>
        <v/>
      </c>
      <c r="O247" s="55" t="b">
        <f t="shared" si="64"/>
        <v>0</v>
      </c>
      <c r="P247" s="55">
        <f t="shared" si="65"/>
        <v>0</v>
      </c>
      <c r="Q247" s="55">
        <f t="shared" si="66"/>
        <v>0</v>
      </c>
      <c r="R247" s="55">
        <f t="shared" si="67"/>
        <v>0</v>
      </c>
      <c r="S247" s="55">
        <f t="shared" si="59"/>
        <v>0</v>
      </c>
      <c r="T247" s="55">
        <f t="shared" si="60"/>
        <v>0</v>
      </c>
      <c r="U247" s="55">
        <f t="shared" si="61"/>
        <v>0</v>
      </c>
      <c r="V247" s="55" t="b">
        <f t="shared" si="68"/>
        <v>0</v>
      </c>
      <c r="W247" s="55" t="b">
        <f t="shared" si="69"/>
        <v>0</v>
      </c>
      <c r="X247" s="55" t="b">
        <f t="shared" si="70"/>
        <v>0</v>
      </c>
      <c r="Y247" s="55" t="str">
        <f t="shared" si="62"/>
        <v/>
      </c>
    </row>
    <row r="248" spans="1:25" x14ac:dyDescent="0.2">
      <c r="A248" s="69" t="str">
        <f t="shared" si="63"/>
        <v/>
      </c>
      <c r="G248" s="131" t="str">
        <f>IF(B248&lt;&gt;"",IF(E248&lt;&gt;"",VLOOKUP(E248,Configuration!$C$4:$F$7,4,FALSE),0),"")</f>
        <v/>
      </c>
      <c r="H248" s="131" t="str">
        <f t="shared" si="58"/>
        <v/>
      </c>
      <c r="O248" s="55" t="b">
        <f t="shared" si="64"/>
        <v>0</v>
      </c>
      <c r="P248" s="55">
        <f t="shared" si="65"/>
        <v>0</v>
      </c>
      <c r="Q248" s="55">
        <f t="shared" si="66"/>
        <v>0</v>
      </c>
      <c r="R248" s="55">
        <f t="shared" si="67"/>
        <v>0</v>
      </c>
      <c r="S248" s="55">
        <f t="shared" si="59"/>
        <v>0</v>
      </c>
      <c r="T248" s="55">
        <f t="shared" si="60"/>
        <v>0</v>
      </c>
      <c r="U248" s="55">
        <f t="shared" si="61"/>
        <v>0</v>
      </c>
      <c r="V248" s="55" t="b">
        <f t="shared" si="68"/>
        <v>0</v>
      </c>
      <c r="W248" s="55" t="b">
        <f t="shared" si="69"/>
        <v>0</v>
      </c>
      <c r="X248" s="55" t="b">
        <f t="shared" si="70"/>
        <v>0</v>
      </c>
      <c r="Y248" s="55" t="str">
        <f t="shared" si="62"/>
        <v/>
      </c>
    </row>
    <row r="249" spans="1:25" x14ac:dyDescent="0.2">
      <c r="A249" s="69" t="str">
        <f t="shared" si="63"/>
        <v/>
      </c>
      <c r="G249" s="131" t="str">
        <f>IF(B249&lt;&gt;"",IF(E249&lt;&gt;"",VLOOKUP(E249,Configuration!$C$4:$F$7,4,FALSE),0),"")</f>
        <v/>
      </c>
      <c r="H249" s="131" t="str">
        <f t="shared" si="58"/>
        <v/>
      </c>
      <c r="O249" s="55" t="b">
        <f t="shared" si="64"/>
        <v>0</v>
      </c>
      <c r="P249" s="55">
        <f t="shared" si="65"/>
        <v>0</v>
      </c>
      <c r="Q249" s="55">
        <f t="shared" si="66"/>
        <v>0</v>
      </c>
      <c r="R249" s="55">
        <f t="shared" si="67"/>
        <v>0</v>
      </c>
      <c r="S249" s="55">
        <f t="shared" si="59"/>
        <v>0</v>
      </c>
      <c r="T249" s="55">
        <f t="shared" si="60"/>
        <v>0</v>
      </c>
      <c r="U249" s="55">
        <f t="shared" si="61"/>
        <v>0</v>
      </c>
      <c r="V249" s="55" t="b">
        <f t="shared" si="68"/>
        <v>0</v>
      </c>
      <c r="W249" s="55" t="b">
        <f t="shared" si="69"/>
        <v>0</v>
      </c>
      <c r="X249" s="55" t="b">
        <f t="shared" si="70"/>
        <v>0</v>
      </c>
      <c r="Y249" s="55" t="str">
        <f t="shared" si="62"/>
        <v/>
      </c>
    </row>
    <row r="250" spans="1:25" x14ac:dyDescent="0.2">
      <c r="A250" s="69" t="str">
        <f t="shared" si="63"/>
        <v/>
      </c>
      <c r="G250" s="131" t="str">
        <f>IF(B250&lt;&gt;"",IF(E250&lt;&gt;"",VLOOKUP(E250,Configuration!$C$4:$F$7,4,FALSE),0),"")</f>
        <v/>
      </c>
      <c r="H250" s="131" t="str">
        <f t="shared" si="58"/>
        <v/>
      </c>
      <c r="O250" s="55" t="b">
        <f t="shared" si="64"/>
        <v>0</v>
      </c>
      <c r="P250" s="55">
        <f t="shared" si="65"/>
        <v>0</v>
      </c>
      <c r="Q250" s="55">
        <f t="shared" si="66"/>
        <v>0</v>
      </c>
      <c r="R250" s="55">
        <f t="shared" si="67"/>
        <v>0</v>
      </c>
      <c r="S250" s="55">
        <f t="shared" si="59"/>
        <v>0</v>
      </c>
      <c r="T250" s="55">
        <f t="shared" si="60"/>
        <v>0</v>
      </c>
      <c r="U250" s="55">
        <f t="shared" si="61"/>
        <v>0</v>
      </c>
      <c r="V250" s="55" t="b">
        <f t="shared" si="68"/>
        <v>0</v>
      </c>
      <c r="W250" s="55" t="b">
        <f t="shared" si="69"/>
        <v>0</v>
      </c>
      <c r="X250" s="55" t="b">
        <f t="shared" si="70"/>
        <v>0</v>
      </c>
      <c r="Y250" s="55" t="str">
        <f t="shared" si="62"/>
        <v/>
      </c>
    </row>
    <row r="251" spans="1:25" x14ac:dyDescent="0.2">
      <c r="A251" s="69" t="str">
        <f t="shared" si="63"/>
        <v/>
      </c>
      <c r="G251" s="131" t="str">
        <f>IF(B251&lt;&gt;"",IF(E251&lt;&gt;"",VLOOKUP(E251,Configuration!$C$4:$F$7,4,FALSE),0),"")</f>
        <v/>
      </c>
      <c r="H251" s="131" t="str">
        <f t="shared" si="58"/>
        <v/>
      </c>
      <c r="O251" s="55" t="b">
        <f t="shared" si="64"/>
        <v>0</v>
      </c>
      <c r="P251" s="55">
        <f t="shared" si="65"/>
        <v>0</v>
      </c>
      <c r="Q251" s="55">
        <f t="shared" si="66"/>
        <v>0</v>
      </c>
      <c r="R251" s="55">
        <f t="shared" si="67"/>
        <v>0</v>
      </c>
      <c r="S251" s="55">
        <f t="shared" si="59"/>
        <v>0</v>
      </c>
      <c r="T251" s="55">
        <f t="shared" si="60"/>
        <v>0</v>
      </c>
      <c r="U251" s="55">
        <f t="shared" si="61"/>
        <v>0</v>
      </c>
      <c r="V251" s="55" t="b">
        <f t="shared" si="68"/>
        <v>0</v>
      </c>
      <c r="W251" s="55" t="b">
        <f t="shared" si="69"/>
        <v>0</v>
      </c>
      <c r="X251" s="55" t="b">
        <f t="shared" si="70"/>
        <v>0</v>
      </c>
      <c r="Y251" s="55" t="str">
        <f t="shared" si="62"/>
        <v/>
      </c>
    </row>
    <row r="252" spans="1:25" x14ac:dyDescent="0.2">
      <c r="A252" s="69" t="str">
        <f t="shared" si="63"/>
        <v/>
      </c>
      <c r="G252" s="131" t="str">
        <f>IF(B252&lt;&gt;"",IF(E252&lt;&gt;"",VLOOKUP(E252,Configuration!$C$4:$F$7,4,FALSE),0),"")</f>
        <v/>
      </c>
      <c r="H252" s="131" t="str">
        <f t="shared" si="58"/>
        <v/>
      </c>
      <c r="O252" s="55" t="b">
        <f t="shared" si="64"/>
        <v>0</v>
      </c>
      <c r="P252" s="55">
        <f t="shared" si="65"/>
        <v>0</v>
      </c>
      <c r="Q252" s="55">
        <f t="shared" si="66"/>
        <v>0</v>
      </c>
      <c r="R252" s="55">
        <f t="shared" si="67"/>
        <v>0</v>
      </c>
      <c r="S252" s="55">
        <f t="shared" si="59"/>
        <v>0</v>
      </c>
      <c r="T252" s="55">
        <f t="shared" si="60"/>
        <v>0</v>
      </c>
      <c r="U252" s="55">
        <f t="shared" si="61"/>
        <v>0</v>
      </c>
      <c r="V252" s="55" t="b">
        <f t="shared" si="68"/>
        <v>0</v>
      </c>
      <c r="W252" s="55" t="b">
        <f t="shared" si="69"/>
        <v>0</v>
      </c>
      <c r="X252" s="55" t="b">
        <f t="shared" si="70"/>
        <v>0</v>
      </c>
      <c r="Y252" s="55" t="str">
        <f t="shared" si="62"/>
        <v/>
      </c>
    </row>
    <row r="253" spans="1:25" x14ac:dyDescent="0.2">
      <c r="A253" s="69" t="str">
        <f t="shared" si="63"/>
        <v/>
      </c>
      <c r="G253" s="131" t="str">
        <f>IF(B253&lt;&gt;"",IF(E253&lt;&gt;"",VLOOKUP(E253,Configuration!$C$4:$F$7,4,FALSE),0),"")</f>
        <v/>
      </c>
      <c r="H253" s="131" t="str">
        <f t="shared" si="58"/>
        <v/>
      </c>
      <c r="O253" s="55" t="b">
        <f t="shared" si="64"/>
        <v>0</v>
      </c>
      <c r="P253" s="55">
        <f t="shared" si="65"/>
        <v>0</v>
      </c>
      <c r="Q253" s="55">
        <f t="shared" si="66"/>
        <v>0</v>
      </c>
      <c r="R253" s="55">
        <f t="shared" si="67"/>
        <v>0</v>
      </c>
      <c r="S253" s="55">
        <f t="shared" si="59"/>
        <v>0</v>
      </c>
      <c r="T253" s="55">
        <f t="shared" si="60"/>
        <v>0</v>
      </c>
      <c r="U253" s="55">
        <f t="shared" si="61"/>
        <v>0</v>
      </c>
      <c r="V253" s="55" t="b">
        <f t="shared" si="68"/>
        <v>0</v>
      </c>
      <c r="W253" s="55" t="b">
        <f t="shared" si="69"/>
        <v>0</v>
      </c>
      <c r="X253" s="55" t="b">
        <f t="shared" si="70"/>
        <v>0</v>
      </c>
      <c r="Y253" s="55" t="str">
        <f t="shared" si="62"/>
        <v/>
      </c>
    </row>
    <row r="254" spans="1:25" x14ac:dyDescent="0.2">
      <c r="A254" s="69" t="str">
        <f t="shared" si="63"/>
        <v/>
      </c>
      <c r="G254" s="131" t="str">
        <f>IF(B254&lt;&gt;"",IF(E254&lt;&gt;"",VLOOKUP(E254,Configuration!$C$4:$F$7,4,FALSE),0),"")</f>
        <v/>
      </c>
      <c r="H254" s="131" t="str">
        <f t="shared" si="58"/>
        <v/>
      </c>
      <c r="O254" s="55" t="b">
        <f t="shared" si="64"/>
        <v>0</v>
      </c>
      <c r="P254" s="55">
        <f t="shared" si="65"/>
        <v>0</v>
      </c>
      <c r="Q254" s="55">
        <f t="shared" si="66"/>
        <v>0</v>
      </c>
      <c r="R254" s="55">
        <f t="shared" si="67"/>
        <v>0</v>
      </c>
      <c r="S254" s="55">
        <f t="shared" si="59"/>
        <v>0</v>
      </c>
      <c r="T254" s="55">
        <f t="shared" si="60"/>
        <v>0</v>
      </c>
      <c r="U254" s="55">
        <f t="shared" si="61"/>
        <v>0</v>
      </c>
      <c r="V254" s="55" t="b">
        <f t="shared" si="68"/>
        <v>0</v>
      </c>
      <c r="W254" s="55" t="b">
        <f t="shared" si="69"/>
        <v>0</v>
      </c>
      <c r="X254" s="55" t="b">
        <f t="shared" si="70"/>
        <v>0</v>
      </c>
      <c r="Y254" s="55" t="str">
        <f t="shared" si="62"/>
        <v/>
      </c>
    </row>
    <row r="255" spans="1:25" x14ac:dyDescent="0.2">
      <c r="A255" s="69" t="str">
        <f t="shared" si="63"/>
        <v/>
      </c>
      <c r="G255" s="131" t="str">
        <f>IF(B255&lt;&gt;"",IF(E255&lt;&gt;"",VLOOKUP(E255,Configuration!$C$4:$F$7,4,FALSE),0),"")</f>
        <v/>
      </c>
      <c r="H255" s="131" t="str">
        <f t="shared" si="58"/>
        <v/>
      </c>
      <c r="O255" s="55" t="b">
        <f t="shared" si="64"/>
        <v>0</v>
      </c>
      <c r="P255" s="55">
        <f t="shared" si="65"/>
        <v>0</v>
      </c>
      <c r="Q255" s="55">
        <f t="shared" si="66"/>
        <v>0</v>
      </c>
      <c r="R255" s="55">
        <f t="shared" si="67"/>
        <v>0</v>
      </c>
      <c r="S255" s="55">
        <f t="shared" si="59"/>
        <v>0</v>
      </c>
      <c r="T255" s="55">
        <f t="shared" si="60"/>
        <v>0</v>
      </c>
      <c r="U255" s="55">
        <f t="shared" si="61"/>
        <v>0</v>
      </c>
      <c r="V255" s="55" t="b">
        <f t="shared" si="68"/>
        <v>0</v>
      </c>
      <c r="W255" s="55" t="b">
        <f t="shared" si="69"/>
        <v>0</v>
      </c>
      <c r="X255" s="55" t="b">
        <f t="shared" si="70"/>
        <v>0</v>
      </c>
      <c r="Y255" s="55" t="str">
        <f t="shared" si="62"/>
        <v/>
      </c>
    </row>
    <row r="256" spans="1:25" x14ac:dyDescent="0.2">
      <c r="A256" s="69" t="str">
        <f t="shared" si="63"/>
        <v/>
      </c>
      <c r="G256" s="131" t="str">
        <f>IF(B256&lt;&gt;"",IF(E256&lt;&gt;"",VLOOKUP(E256,Configuration!$C$4:$F$7,4,FALSE),0),"")</f>
        <v/>
      </c>
      <c r="H256" s="131" t="str">
        <f t="shared" si="58"/>
        <v/>
      </c>
      <c r="O256" s="55" t="b">
        <f t="shared" si="64"/>
        <v>0</v>
      </c>
      <c r="P256" s="55">
        <f t="shared" si="65"/>
        <v>0</v>
      </c>
      <c r="Q256" s="55">
        <f t="shared" si="66"/>
        <v>0</v>
      </c>
      <c r="R256" s="55">
        <f t="shared" si="67"/>
        <v>0</v>
      </c>
      <c r="S256" s="55">
        <f t="shared" si="59"/>
        <v>0</v>
      </c>
      <c r="T256" s="55">
        <f t="shared" si="60"/>
        <v>0</v>
      </c>
      <c r="U256" s="55">
        <f t="shared" si="61"/>
        <v>0</v>
      </c>
      <c r="V256" s="55" t="b">
        <f t="shared" si="68"/>
        <v>0</v>
      </c>
      <c r="W256" s="55" t="b">
        <f t="shared" si="69"/>
        <v>0</v>
      </c>
      <c r="X256" s="55" t="b">
        <f t="shared" si="70"/>
        <v>0</v>
      </c>
      <c r="Y256" s="55" t="str">
        <f t="shared" si="62"/>
        <v/>
      </c>
    </row>
    <row r="257" spans="1:25" x14ac:dyDescent="0.2">
      <c r="A257" s="69" t="str">
        <f t="shared" si="63"/>
        <v/>
      </c>
      <c r="G257" s="131" t="str">
        <f>IF(B257&lt;&gt;"",IF(E257&lt;&gt;"",VLOOKUP(E257,Configuration!$C$4:$F$7,4,FALSE),0),"")</f>
        <v/>
      </c>
      <c r="H257" s="131" t="str">
        <f t="shared" si="58"/>
        <v/>
      </c>
      <c r="O257" s="55" t="b">
        <f t="shared" si="64"/>
        <v>0</v>
      </c>
      <c r="P257" s="55">
        <f t="shared" si="65"/>
        <v>0</v>
      </c>
      <c r="Q257" s="55">
        <f t="shared" si="66"/>
        <v>0</v>
      </c>
      <c r="R257" s="55">
        <f t="shared" si="67"/>
        <v>0</v>
      </c>
      <c r="S257" s="55">
        <f t="shared" si="59"/>
        <v>0</v>
      </c>
      <c r="T257" s="55">
        <f t="shared" si="60"/>
        <v>0</v>
      </c>
      <c r="U257" s="55">
        <f t="shared" si="61"/>
        <v>0</v>
      </c>
      <c r="V257" s="55" t="b">
        <f t="shared" si="68"/>
        <v>0</v>
      </c>
      <c r="W257" s="55" t="b">
        <f t="shared" si="69"/>
        <v>0</v>
      </c>
      <c r="X257" s="55" t="b">
        <f t="shared" si="70"/>
        <v>0</v>
      </c>
      <c r="Y257" s="55" t="str">
        <f t="shared" si="62"/>
        <v/>
      </c>
    </row>
    <row r="258" spans="1:25" x14ac:dyDescent="0.2">
      <c r="A258" s="69" t="str">
        <f t="shared" si="63"/>
        <v/>
      </c>
      <c r="G258" s="131" t="str">
        <f>IF(B258&lt;&gt;"",IF(E258&lt;&gt;"",VLOOKUP(E258,Configuration!$C$4:$F$7,4,FALSE),0),"")</f>
        <v/>
      </c>
      <c r="H258" s="131" t="str">
        <f t="shared" si="58"/>
        <v/>
      </c>
      <c r="O258" s="55" t="b">
        <f t="shared" si="64"/>
        <v>0</v>
      </c>
      <c r="P258" s="55">
        <f t="shared" si="65"/>
        <v>0</v>
      </c>
      <c r="Q258" s="55">
        <f t="shared" si="66"/>
        <v>0</v>
      </c>
      <c r="R258" s="55">
        <f t="shared" si="67"/>
        <v>0</v>
      </c>
      <c r="S258" s="55">
        <f t="shared" si="59"/>
        <v>0</v>
      </c>
      <c r="T258" s="55">
        <f t="shared" si="60"/>
        <v>0</v>
      </c>
      <c r="U258" s="55">
        <f t="shared" si="61"/>
        <v>0</v>
      </c>
      <c r="V258" s="55" t="b">
        <f t="shared" si="68"/>
        <v>0</v>
      </c>
      <c r="W258" s="55" t="b">
        <f t="shared" si="69"/>
        <v>0</v>
      </c>
      <c r="X258" s="55" t="b">
        <f t="shared" si="70"/>
        <v>0</v>
      </c>
      <c r="Y258" s="55" t="str">
        <f t="shared" si="62"/>
        <v/>
      </c>
    </row>
    <row r="259" spans="1:25" x14ac:dyDescent="0.2">
      <c r="A259" s="69" t="str">
        <f t="shared" si="63"/>
        <v/>
      </c>
      <c r="G259" s="131" t="str">
        <f>IF(B259&lt;&gt;"",IF(E259&lt;&gt;"",VLOOKUP(E259,Configuration!$C$4:$F$7,4,FALSE),0),"")</f>
        <v/>
      </c>
      <c r="H259" s="131" t="str">
        <f t="shared" si="58"/>
        <v/>
      </c>
      <c r="O259" s="55" t="b">
        <f t="shared" si="64"/>
        <v>0</v>
      </c>
      <c r="P259" s="55">
        <f t="shared" si="65"/>
        <v>0</v>
      </c>
      <c r="Q259" s="55">
        <f t="shared" si="66"/>
        <v>0</v>
      </c>
      <c r="R259" s="55">
        <f t="shared" si="67"/>
        <v>0</v>
      </c>
      <c r="S259" s="55">
        <f t="shared" si="59"/>
        <v>0</v>
      </c>
      <c r="T259" s="55">
        <f t="shared" si="60"/>
        <v>0</v>
      </c>
      <c r="U259" s="55">
        <f t="shared" si="61"/>
        <v>0</v>
      </c>
      <c r="V259" s="55" t="b">
        <f t="shared" si="68"/>
        <v>0</v>
      </c>
      <c r="W259" s="55" t="b">
        <f t="shared" si="69"/>
        <v>0</v>
      </c>
      <c r="X259" s="55" t="b">
        <f t="shared" si="70"/>
        <v>0</v>
      </c>
      <c r="Y259" s="55" t="str">
        <f t="shared" si="62"/>
        <v/>
      </c>
    </row>
    <row r="260" spans="1:25" x14ac:dyDescent="0.2">
      <c r="A260" s="69" t="str">
        <f t="shared" si="63"/>
        <v/>
      </c>
      <c r="G260" s="131" t="str">
        <f>IF(B260&lt;&gt;"",IF(E260&lt;&gt;"",VLOOKUP(E260,Configuration!$C$4:$F$7,4,FALSE),0),"")</f>
        <v/>
      </c>
      <c r="H260" s="131" t="str">
        <f t="shared" si="58"/>
        <v/>
      </c>
      <c r="O260" s="55" t="b">
        <f t="shared" si="64"/>
        <v>0</v>
      </c>
      <c r="P260" s="55">
        <f t="shared" si="65"/>
        <v>0</v>
      </c>
      <c r="Q260" s="55">
        <f t="shared" si="66"/>
        <v>0</v>
      </c>
      <c r="R260" s="55">
        <f t="shared" si="67"/>
        <v>0</v>
      </c>
      <c r="S260" s="55">
        <f t="shared" si="59"/>
        <v>0</v>
      </c>
      <c r="T260" s="55">
        <f t="shared" si="60"/>
        <v>0</v>
      </c>
      <c r="U260" s="55">
        <f t="shared" si="61"/>
        <v>0</v>
      </c>
      <c r="V260" s="55" t="b">
        <f t="shared" si="68"/>
        <v>0</v>
      </c>
      <c r="W260" s="55" t="b">
        <f t="shared" si="69"/>
        <v>0</v>
      </c>
      <c r="X260" s="55" t="b">
        <f t="shared" si="70"/>
        <v>0</v>
      </c>
      <c r="Y260" s="55" t="str">
        <f t="shared" si="62"/>
        <v/>
      </c>
    </row>
    <row r="261" spans="1:25" x14ac:dyDescent="0.2">
      <c r="A261" s="69" t="str">
        <f t="shared" si="63"/>
        <v/>
      </c>
      <c r="G261" s="131" t="str">
        <f>IF(B261&lt;&gt;"",IF(E261&lt;&gt;"",VLOOKUP(E261,Configuration!$C$4:$F$7,4,FALSE),0),"")</f>
        <v/>
      </c>
      <c r="H261" s="131" t="str">
        <f t="shared" ref="H261:H324" si="71">IF(B261&lt;&gt;"",IF(AND(E261&lt;&gt;"",K261&lt;&gt;_out),G261*IF(F261&gt;0,F261,1),0),"")</f>
        <v/>
      </c>
      <c r="O261" s="55" t="b">
        <f t="shared" si="64"/>
        <v>0</v>
      </c>
      <c r="P261" s="55">
        <f t="shared" si="65"/>
        <v>0</v>
      </c>
      <c r="Q261" s="55">
        <f t="shared" si="66"/>
        <v>0</v>
      </c>
      <c r="R261" s="55">
        <f t="shared" si="67"/>
        <v>0</v>
      </c>
      <c r="S261" s="55">
        <f t="shared" ref="S261:S324" si="72">IF(LOWER(I261)=LOWER(_tolaunch),Y261,0)</f>
        <v>0</v>
      </c>
      <c r="T261" s="55">
        <f t="shared" ref="T261:T324" si="73">IF(LOWER(I261)=LOWER(_posibletolaunch),Y261,0)</f>
        <v>0</v>
      </c>
      <c r="U261" s="55">
        <f t="shared" ref="U261:U324" si="74">IF(LOWER(I261)=LOWER(_later),Y261,0)</f>
        <v>0</v>
      </c>
      <c r="V261" s="55" t="b">
        <f t="shared" si="68"/>
        <v>0</v>
      </c>
      <c r="W261" s="55" t="b">
        <f t="shared" si="69"/>
        <v>0</v>
      </c>
      <c r="X261" s="55" t="b">
        <f t="shared" si="70"/>
        <v>0</v>
      </c>
      <c r="Y261" s="55" t="str">
        <f t="shared" ref="Y261:Y324" si="75">IF(B261&lt;&gt;"",IF(AND(E261&lt;&gt;"",K261=_out),G261*IF(F261&gt;0,F261,1),0),"")</f>
        <v/>
      </c>
    </row>
    <row r="262" spans="1:25" x14ac:dyDescent="0.2">
      <c r="A262" s="69" t="str">
        <f t="shared" si="63"/>
        <v/>
      </c>
      <c r="G262" s="131" t="str">
        <f>IF(B262&lt;&gt;"",IF(E262&lt;&gt;"",VLOOKUP(E262,Configuration!$C$4:$F$7,4,FALSE),0),"")</f>
        <v/>
      </c>
      <c r="H262" s="131" t="str">
        <f t="shared" si="71"/>
        <v/>
      </c>
      <c r="O262" s="55" t="b">
        <f t="shared" si="64"/>
        <v>0</v>
      </c>
      <c r="P262" s="55">
        <f t="shared" si="65"/>
        <v>0</v>
      </c>
      <c r="Q262" s="55">
        <f t="shared" si="66"/>
        <v>0</v>
      </c>
      <c r="R262" s="55">
        <f t="shared" si="67"/>
        <v>0</v>
      </c>
      <c r="S262" s="55">
        <f t="shared" si="72"/>
        <v>0</v>
      </c>
      <c r="T262" s="55">
        <f t="shared" si="73"/>
        <v>0</v>
      </c>
      <c r="U262" s="55">
        <f t="shared" si="74"/>
        <v>0</v>
      </c>
      <c r="V262" s="55" t="b">
        <f t="shared" si="68"/>
        <v>0</v>
      </c>
      <c r="W262" s="55" t="b">
        <f t="shared" si="69"/>
        <v>0</v>
      </c>
      <c r="X262" s="55" t="b">
        <f t="shared" si="70"/>
        <v>0</v>
      </c>
      <c r="Y262" s="55" t="str">
        <f t="shared" si="75"/>
        <v/>
      </c>
    </row>
    <row r="263" spans="1:25" x14ac:dyDescent="0.2">
      <c r="A263" s="69" t="str">
        <f t="shared" si="63"/>
        <v/>
      </c>
      <c r="G263" s="131" t="str">
        <f>IF(B263&lt;&gt;"",IF(E263&lt;&gt;"",VLOOKUP(E263,Configuration!$C$4:$F$7,4,FALSE),0),"")</f>
        <v/>
      </c>
      <c r="H263" s="131" t="str">
        <f t="shared" si="71"/>
        <v/>
      </c>
      <c r="O263" s="55" t="b">
        <f t="shared" si="64"/>
        <v>0</v>
      </c>
      <c r="P263" s="55">
        <f t="shared" si="65"/>
        <v>0</v>
      </c>
      <c r="Q263" s="55">
        <f t="shared" si="66"/>
        <v>0</v>
      </c>
      <c r="R263" s="55">
        <f t="shared" si="67"/>
        <v>0</v>
      </c>
      <c r="S263" s="55">
        <f t="shared" si="72"/>
        <v>0</v>
      </c>
      <c r="T263" s="55">
        <f t="shared" si="73"/>
        <v>0</v>
      </c>
      <c r="U263" s="55">
        <f t="shared" si="74"/>
        <v>0</v>
      </c>
      <c r="V263" s="55" t="b">
        <f t="shared" si="68"/>
        <v>0</v>
      </c>
      <c r="W263" s="55" t="b">
        <f t="shared" si="69"/>
        <v>0</v>
      </c>
      <c r="X263" s="55" t="b">
        <f t="shared" si="70"/>
        <v>0</v>
      </c>
      <c r="Y263" s="55" t="str">
        <f t="shared" si="75"/>
        <v/>
      </c>
    </row>
    <row r="264" spans="1:25" x14ac:dyDescent="0.2">
      <c r="A264" s="69" t="str">
        <f t="shared" si="63"/>
        <v/>
      </c>
      <c r="G264" s="131" t="str">
        <f>IF(B264&lt;&gt;"",IF(E264&lt;&gt;"",VLOOKUP(E264,Configuration!$C$4:$F$7,4,FALSE),0),"")</f>
        <v/>
      </c>
      <c r="H264" s="131" t="str">
        <f t="shared" si="71"/>
        <v/>
      </c>
      <c r="O264" s="55" t="b">
        <f t="shared" si="64"/>
        <v>0</v>
      </c>
      <c r="P264" s="55">
        <f t="shared" si="65"/>
        <v>0</v>
      </c>
      <c r="Q264" s="55">
        <f t="shared" si="66"/>
        <v>0</v>
      </c>
      <c r="R264" s="55">
        <f t="shared" si="67"/>
        <v>0</v>
      </c>
      <c r="S264" s="55">
        <f t="shared" si="72"/>
        <v>0</v>
      </c>
      <c r="T264" s="55">
        <f t="shared" si="73"/>
        <v>0</v>
      </c>
      <c r="U264" s="55">
        <f t="shared" si="74"/>
        <v>0</v>
      </c>
      <c r="V264" s="55" t="b">
        <f t="shared" si="68"/>
        <v>0</v>
      </c>
      <c r="W264" s="55" t="b">
        <f t="shared" si="69"/>
        <v>0</v>
      </c>
      <c r="X264" s="55" t="b">
        <f t="shared" si="70"/>
        <v>0</v>
      </c>
      <c r="Y264" s="55" t="str">
        <f t="shared" si="75"/>
        <v/>
      </c>
    </row>
    <row r="265" spans="1:25" x14ac:dyDescent="0.2">
      <c r="A265" s="69" t="str">
        <f t="shared" si="63"/>
        <v/>
      </c>
      <c r="G265" s="131" t="str">
        <f>IF(B265&lt;&gt;"",IF(E265&lt;&gt;"",VLOOKUP(E265,Configuration!$C$4:$F$7,4,FALSE),0),"")</f>
        <v/>
      </c>
      <c r="H265" s="131" t="str">
        <f t="shared" si="71"/>
        <v/>
      </c>
      <c r="O265" s="55" t="b">
        <f t="shared" si="64"/>
        <v>0</v>
      </c>
      <c r="P265" s="55">
        <f t="shared" si="65"/>
        <v>0</v>
      </c>
      <c r="Q265" s="55">
        <f t="shared" si="66"/>
        <v>0</v>
      </c>
      <c r="R265" s="55">
        <f t="shared" si="67"/>
        <v>0</v>
      </c>
      <c r="S265" s="55">
        <f t="shared" si="72"/>
        <v>0</v>
      </c>
      <c r="T265" s="55">
        <f t="shared" si="73"/>
        <v>0</v>
      </c>
      <c r="U265" s="55">
        <f t="shared" si="74"/>
        <v>0</v>
      </c>
      <c r="V265" s="55" t="b">
        <f t="shared" si="68"/>
        <v>0</v>
      </c>
      <c r="W265" s="55" t="b">
        <f t="shared" si="69"/>
        <v>0</v>
      </c>
      <c r="X265" s="55" t="b">
        <f t="shared" si="70"/>
        <v>0</v>
      </c>
      <c r="Y265" s="55" t="str">
        <f t="shared" si="75"/>
        <v/>
      </c>
    </row>
    <row r="266" spans="1:25" x14ac:dyDescent="0.2">
      <c r="A266" s="69" t="str">
        <f t="shared" si="63"/>
        <v/>
      </c>
      <c r="G266" s="131" t="str">
        <f>IF(B266&lt;&gt;"",IF(E266&lt;&gt;"",VLOOKUP(E266,Configuration!$C$4:$F$7,4,FALSE),0),"")</f>
        <v/>
      </c>
      <c r="H266" s="131" t="str">
        <f t="shared" si="71"/>
        <v/>
      </c>
      <c r="O266" s="55" t="b">
        <f t="shared" si="64"/>
        <v>0</v>
      </c>
      <c r="P266" s="55">
        <f t="shared" si="65"/>
        <v>0</v>
      </c>
      <c r="Q266" s="55">
        <f t="shared" si="66"/>
        <v>0</v>
      </c>
      <c r="R266" s="55">
        <f t="shared" si="67"/>
        <v>0</v>
      </c>
      <c r="S266" s="55">
        <f t="shared" si="72"/>
        <v>0</v>
      </c>
      <c r="T266" s="55">
        <f t="shared" si="73"/>
        <v>0</v>
      </c>
      <c r="U266" s="55">
        <f t="shared" si="74"/>
        <v>0</v>
      </c>
      <c r="V266" s="55" t="b">
        <f t="shared" si="68"/>
        <v>0</v>
      </c>
      <c r="W266" s="55" t="b">
        <f t="shared" si="69"/>
        <v>0</v>
      </c>
      <c r="X266" s="55" t="b">
        <f t="shared" si="70"/>
        <v>0</v>
      </c>
      <c r="Y266" s="55" t="str">
        <f t="shared" si="75"/>
        <v/>
      </c>
    </row>
    <row r="267" spans="1:25" x14ac:dyDescent="0.2">
      <c r="A267" s="69" t="str">
        <f t="shared" si="63"/>
        <v/>
      </c>
      <c r="G267" s="131" t="str">
        <f>IF(B267&lt;&gt;"",IF(E267&lt;&gt;"",VLOOKUP(E267,Configuration!$C$4:$F$7,4,FALSE),0),"")</f>
        <v/>
      </c>
      <c r="H267" s="131" t="str">
        <f t="shared" si="71"/>
        <v/>
      </c>
      <c r="O267" s="55" t="b">
        <f t="shared" si="64"/>
        <v>0</v>
      </c>
      <c r="P267" s="55">
        <f t="shared" si="65"/>
        <v>0</v>
      </c>
      <c r="Q267" s="55">
        <f t="shared" si="66"/>
        <v>0</v>
      </c>
      <c r="R267" s="55">
        <f t="shared" si="67"/>
        <v>0</v>
      </c>
      <c r="S267" s="55">
        <f t="shared" si="72"/>
        <v>0</v>
      </c>
      <c r="T267" s="55">
        <f t="shared" si="73"/>
        <v>0</v>
      </c>
      <c r="U267" s="55">
        <f t="shared" si="74"/>
        <v>0</v>
      </c>
      <c r="V267" s="55" t="b">
        <f t="shared" si="68"/>
        <v>0</v>
      </c>
      <c r="W267" s="55" t="b">
        <f t="shared" si="69"/>
        <v>0</v>
      </c>
      <c r="X267" s="55" t="b">
        <f t="shared" si="70"/>
        <v>0</v>
      </c>
      <c r="Y267" s="55" t="str">
        <f t="shared" si="75"/>
        <v/>
      </c>
    </row>
    <row r="268" spans="1:25" x14ac:dyDescent="0.2">
      <c r="A268" s="69" t="str">
        <f t="shared" si="63"/>
        <v/>
      </c>
      <c r="G268" s="131" t="str">
        <f>IF(B268&lt;&gt;"",IF(E268&lt;&gt;"",VLOOKUP(E268,Configuration!$C$4:$F$7,4,FALSE),0),"")</f>
        <v/>
      </c>
      <c r="H268" s="131" t="str">
        <f t="shared" si="71"/>
        <v/>
      </c>
      <c r="O268" s="55" t="b">
        <f t="shared" si="64"/>
        <v>0</v>
      </c>
      <c r="P268" s="55">
        <f t="shared" si="65"/>
        <v>0</v>
      </c>
      <c r="Q268" s="55">
        <f t="shared" si="66"/>
        <v>0</v>
      </c>
      <c r="R268" s="55">
        <f t="shared" si="67"/>
        <v>0</v>
      </c>
      <c r="S268" s="55">
        <f t="shared" si="72"/>
        <v>0</v>
      </c>
      <c r="T268" s="55">
        <f t="shared" si="73"/>
        <v>0</v>
      </c>
      <c r="U268" s="55">
        <f t="shared" si="74"/>
        <v>0</v>
      </c>
      <c r="V268" s="55" t="b">
        <f t="shared" si="68"/>
        <v>0</v>
      </c>
      <c r="W268" s="55" t="b">
        <f t="shared" si="69"/>
        <v>0</v>
      </c>
      <c r="X268" s="55" t="b">
        <f t="shared" si="70"/>
        <v>0</v>
      </c>
      <c r="Y268" s="55" t="str">
        <f t="shared" si="75"/>
        <v/>
      </c>
    </row>
    <row r="269" spans="1:25" x14ac:dyDescent="0.2">
      <c r="A269" s="69" t="str">
        <f t="shared" si="63"/>
        <v/>
      </c>
      <c r="G269" s="131" t="str">
        <f>IF(B269&lt;&gt;"",IF(E269&lt;&gt;"",VLOOKUP(E269,Configuration!$C$4:$F$7,4,FALSE),0),"")</f>
        <v/>
      </c>
      <c r="H269" s="131" t="str">
        <f t="shared" si="71"/>
        <v/>
      </c>
      <c r="O269" s="55" t="b">
        <f t="shared" si="64"/>
        <v>0</v>
      </c>
      <c r="P269" s="55">
        <f t="shared" si="65"/>
        <v>0</v>
      </c>
      <c r="Q269" s="55">
        <f t="shared" si="66"/>
        <v>0</v>
      </c>
      <c r="R269" s="55">
        <f t="shared" si="67"/>
        <v>0</v>
      </c>
      <c r="S269" s="55">
        <f t="shared" si="72"/>
        <v>0</v>
      </c>
      <c r="T269" s="55">
        <f t="shared" si="73"/>
        <v>0</v>
      </c>
      <c r="U269" s="55">
        <f t="shared" si="74"/>
        <v>0</v>
      </c>
      <c r="V269" s="55" t="b">
        <f t="shared" si="68"/>
        <v>0</v>
      </c>
      <c r="W269" s="55" t="b">
        <f t="shared" si="69"/>
        <v>0</v>
      </c>
      <c r="X269" s="55" t="b">
        <f t="shared" si="70"/>
        <v>0</v>
      </c>
      <c r="Y269" s="55" t="str">
        <f t="shared" si="75"/>
        <v/>
      </c>
    </row>
    <row r="270" spans="1:25" x14ac:dyDescent="0.2">
      <c r="A270" s="69" t="str">
        <f t="shared" si="63"/>
        <v/>
      </c>
      <c r="G270" s="131" t="str">
        <f>IF(B270&lt;&gt;"",IF(E270&lt;&gt;"",VLOOKUP(E270,Configuration!$C$4:$F$7,4,FALSE),0),"")</f>
        <v/>
      </c>
      <c r="H270" s="131" t="str">
        <f t="shared" si="71"/>
        <v/>
      </c>
      <c r="O270" s="55" t="b">
        <f t="shared" si="64"/>
        <v>0</v>
      </c>
      <c r="P270" s="55">
        <f t="shared" si="65"/>
        <v>0</v>
      </c>
      <c r="Q270" s="55">
        <f t="shared" si="66"/>
        <v>0</v>
      </c>
      <c r="R270" s="55">
        <f t="shared" si="67"/>
        <v>0</v>
      </c>
      <c r="S270" s="55">
        <f t="shared" si="72"/>
        <v>0</v>
      </c>
      <c r="T270" s="55">
        <f t="shared" si="73"/>
        <v>0</v>
      </c>
      <c r="U270" s="55">
        <f t="shared" si="74"/>
        <v>0</v>
      </c>
      <c r="V270" s="55" t="b">
        <f t="shared" si="68"/>
        <v>0</v>
      </c>
      <c r="W270" s="55" t="b">
        <f t="shared" si="69"/>
        <v>0</v>
      </c>
      <c r="X270" s="55" t="b">
        <f t="shared" si="70"/>
        <v>0</v>
      </c>
      <c r="Y270" s="55" t="str">
        <f t="shared" si="75"/>
        <v/>
      </c>
    </row>
    <row r="271" spans="1:25" x14ac:dyDescent="0.2">
      <c r="A271" s="69" t="str">
        <f t="shared" si="63"/>
        <v/>
      </c>
      <c r="G271" s="131" t="str">
        <f>IF(B271&lt;&gt;"",IF(E271&lt;&gt;"",VLOOKUP(E271,Configuration!$C$4:$F$7,4,FALSE),0),"")</f>
        <v/>
      </c>
      <c r="H271" s="131" t="str">
        <f t="shared" si="71"/>
        <v/>
      </c>
      <c r="O271" s="55" t="b">
        <f t="shared" si="64"/>
        <v>0</v>
      </c>
      <c r="P271" s="55">
        <f t="shared" si="65"/>
        <v>0</v>
      </c>
      <c r="Q271" s="55">
        <f t="shared" si="66"/>
        <v>0</v>
      </c>
      <c r="R271" s="55">
        <f t="shared" si="67"/>
        <v>0</v>
      </c>
      <c r="S271" s="55">
        <f t="shared" si="72"/>
        <v>0</v>
      </c>
      <c r="T271" s="55">
        <f t="shared" si="73"/>
        <v>0</v>
      </c>
      <c r="U271" s="55">
        <f t="shared" si="74"/>
        <v>0</v>
      </c>
      <c r="V271" s="55" t="b">
        <f t="shared" si="68"/>
        <v>0</v>
      </c>
      <c r="W271" s="55" t="b">
        <f t="shared" si="69"/>
        <v>0</v>
      </c>
      <c r="X271" s="55" t="b">
        <f t="shared" si="70"/>
        <v>0</v>
      </c>
      <c r="Y271" s="55" t="str">
        <f t="shared" si="75"/>
        <v/>
      </c>
    </row>
    <row r="272" spans="1:25" x14ac:dyDescent="0.2">
      <c r="A272" s="69" t="str">
        <f t="shared" si="63"/>
        <v/>
      </c>
      <c r="G272" s="131" t="str">
        <f>IF(B272&lt;&gt;"",IF(E272&lt;&gt;"",VLOOKUP(E272,Configuration!$C$4:$F$7,4,FALSE),0),"")</f>
        <v/>
      </c>
      <c r="H272" s="131" t="str">
        <f t="shared" si="71"/>
        <v/>
      </c>
      <c r="O272" s="55" t="b">
        <f t="shared" si="64"/>
        <v>0</v>
      </c>
      <c r="P272" s="55">
        <f t="shared" si="65"/>
        <v>0</v>
      </c>
      <c r="Q272" s="55">
        <f t="shared" si="66"/>
        <v>0</v>
      </c>
      <c r="R272" s="55">
        <f t="shared" si="67"/>
        <v>0</v>
      </c>
      <c r="S272" s="55">
        <f t="shared" si="72"/>
        <v>0</v>
      </c>
      <c r="T272" s="55">
        <f t="shared" si="73"/>
        <v>0</v>
      </c>
      <c r="U272" s="55">
        <f t="shared" si="74"/>
        <v>0</v>
      </c>
      <c r="V272" s="55" t="b">
        <f t="shared" si="68"/>
        <v>0</v>
      </c>
      <c r="W272" s="55" t="b">
        <f t="shared" si="69"/>
        <v>0</v>
      </c>
      <c r="X272" s="55" t="b">
        <f t="shared" si="70"/>
        <v>0</v>
      </c>
      <c r="Y272" s="55" t="str">
        <f t="shared" si="75"/>
        <v/>
      </c>
    </row>
    <row r="273" spans="1:25" x14ac:dyDescent="0.2">
      <c r="A273" s="69" t="str">
        <f t="shared" si="63"/>
        <v/>
      </c>
      <c r="G273" s="131" t="str">
        <f>IF(B273&lt;&gt;"",IF(E273&lt;&gt;"",VLOOKUP(E273,Configuration!$C$4:$F$7,4,FALSE),0),"")</f>
        <v/>
      </c>
      <c r="H273" s="131" t="str">
        <f t="shared" si="71"/>
        <v/>
      </c>
      <c r="O273" s="55" t="b">
        <f t="shared" si="64"/>
        <v>0</v>
      </c>
      <c r="P273" s="55">
        <f t="shared" si="65"/>
        <v>0</v>
      </c>
      <c r="Q273" s="55">
        <f t="shared" si="66"/>
        <v>0</v>
      </c>
      <c r="R273" s="55">
        <f t="shared" si="67"/>
        <v>0</v>
      </c>
      <c r="S273" s="55">
        <f t="shared" si="72"/>
        <v>0</v>
      </c>
      <c r="T273" s="55">
        <f t="shared" si="73"/>
        <v>0</v>
      </c>
      <c r="U273" s="55">
        <f t="shared" si="74"/>
        <v>0</v>
      </c>
      <c r="V273" s="55" t="b">
        <f t="shared" si="68"/>
        <v>0</v>
      </c>
      <c r="W273" s="55" t="b">
        <f t="shared" si="69"/>
        <v>0</v>
      </c>
      <c r="X273" s="55" t="b">
        <f t="shared" si="70"/>
        <v>0</v>
      </c>
      <c r="Y273" s="55" t="str">
        <f t="shared" si="75"/>
        <v/>
      </c>
    </row>
    <row r="274" spans="1:25" x14ac:dyDescent="0.2">
      <c r="A274" s="69" t="str">
        <f t="shared" si="63"/>
        <v/>
      </c>
      <c r="G274" s="131" t="str">
        <f>IF(B274&lt;&gt;"",IF(E274&lt;&gt;"",VLOOKUP(E274,Configuration!$C$4:$F$7,4,FALSE),0),"")</f>
        <v/>
      </c>
      <c r="H274" s="131" t="str">
        <f t="shared" si="71"/>
        <v/>
      </c>
      <c r="O274" s="55" t="b">
        <f t="shared" si="64"/>
        <v>0</v>
      </c>
      <c r="P274" s="55">
        <f t="shared" si="65"/>
        <v>0</v>
      </c>
      <c r="Q274" s="55">
        <f t="shared" si="66"/>
        <v>0</v>
      </c>
      <c r="R274" s="55">
        <f t="shared" si="67"/>
        <v>0</v>
      </c>
      <c r="S274" s="55">
        <f t="shared" si="72"/>
        <v>0</v>
      </c>
      <c r="T274" s="55">
        <f t="shared" si="73"/>
        <v>0</v>
      </c>
      <c r="U274" s="55">
        <f t="shared" si="74"/>
        <v>0</v>
      </c>
      <c r="V274" s="55" t="b">
        <f t="shared" si="68"/>
        <v>0</v>
      </c>
      <c r="W274" s="55" t="b">
        <f t="shared" si="69"/>
        <v>0</v>
      </c>
      <c r="X274" s="55" t="b">
        <f t="shared" si="70"/>
        <v>0</v>
      </c>
      <c r="Y274" s="55" t="str">
        <f t="shared" si="75"/>
        <v/>
      </c>
    </row>
    <row r="275" spans="1:25" x14ac:dyDescent="0.2">
      <c r="A275" s="69" t="str">
        <f t="shared" si="63"/>
        <v/>
      </c>
      <c r="G275" s="131" t="str">
        <f>IF(B275&lt;&gt;"",IF(E275&lt;&gt;"",VLOOKUP(E275,Configuration!$C$4:$F$7,4,FALSE),0),"")</f>
        <v/>
      </c>
      <c r="H275" s="131" t="str">
        <f t="shared" si="71"/>
        <v/>
      </c>
      <c r="O275" s="55" t="b">
        <f t="shared" si="64"/>
        <v>0</v>
      </c>
      <c r="P275" s="55">
        <f t="shared" si="65"/>
        <v>0</v>
      </c>
      <c r="Q275" s="55">
        <f t="shared" si="66"/>
        <v>0</v>
      </c>
      <c r="R275" s="55">
        <f t="shared" si="67"/>
        <v>0</v>
      </c>
      <c r="S275" s="55">
        <f t="shared" si="72"/>
        <v>0</v>
      </c>
      <c r="T275" s="55">
        <f t="shared" si="73"/>
        <v>0</v>
      </c>
      <c r="U275" s="55">
        <f t="shared" si="74"/>
        <v>0</v>
      </c>
      <c r="V275" s="55" t="b">
        <f t="shared" si="68"/>
        <v>0</v>
      </c>
      <c r="W275" s="55" t="b">
        <f t="shared" si="69"/>
        <v>0</v>
      </c>
      <c r="X275" s="55" t="b">
        <f t="shared" si="70"/>
        <v>0</v>
      </c>
      <c r="Y275" s="55" t="str">
        <f t="shared" si="75"/>
        <v/>
      </c>
    </row>
    <row r="276" spans="1:25" x14ac:dyDescent="0.2">
      <c r="A276" s="69" t="str">
        <f t="shared" si="63"/>
        <v/>
      </c>
      <c r="G276" s="131" t="str">
        <f>IF(B276&lt;&gt;"",IF(E276&lt;&gt;"",VLOOKUP(E276,Configuration!$C$4:$F$7,4,FALSE),0),"")</f>
        <v/>
      </c>
      <c r="H276" s="131" t="str">
        <f t="shared" si="71"/>
        <v/>
      </c>
      <c r="O276" s="55" t="b">
        <f t="shared" si="64"/>
        <v>0</v>
      </c>
      <c r="P276" s="55">
        <f t="shared" si="65"/>
        <v>0</v>
      </c>
      <c r="Q276" s="55">
        <f t="shared" si="66"/>
        <v>0</v>
      </c>
      <c r="R276" s="55">
        <f t="shared" si="67"/>
        <v>0</v>
      </c>
      <c r="S276" s="55">
        <f t="shared" si="72"/>
        <v>0</v>
      </c>
      <c r="T276" s="55">
        <f t="shared" si="73"/>
        <v>0</v>
      </c>
      <c r="U276" s="55">
        <f t="shared" si="74"/>
        <v>0</v>
      </c>
      <c r="V276" s="55" t="b">
        <f t="shared" si="68"/>
        <v>0</v>
      </c>
      <c r="W276" s="55" t="b">
        <f t="shared" si="69"/>
        <v>0</v>
      </c>
      <c r="X276" s="55" t="b">
        <f t="shared" si="70"/>
        <v>0</v>
      </c>
      <c r="Y276" s="55" t="str">
        <f t="shared" si="75"/>
        <v/>
      </c>
    </row>
    <row r="277" spans="1:25" x14ac:dyDescent="0.2">
      <c r="A277" s="69" t="str">
        <f t="shared" si="63"/>
        <v/>
      </c>
      <c r="G277" s="131" t="str">
        <f>IF(B277&lt;&gt;"",IF(E277&lt;&gt;"",VLOOKUP(E277,Configuration!$C$4:$F$7,4,FALSE),0),"")</f>
        <v/>
      </c>
      <c r="H277" s="131" t="str">
        <f t="shared" si="71"/>
        <v/>
      </c>
      <c r="O277" s="55" t="b">
        <f t="shared" si="64"/>
        <v>0</v>
      </c>
      <c r="P277" s="55">
        <f t="shared" si="65"/>
        <v>0</v>
      </c>
      <c r="Q277" s="55">
        <f t="shared" si="66"/>
        <v>0</v>
      </c>
      <c r="R277" s="55">
        <f t="shared" si="67"/>
        <v>0</v>
      </c>
      <c r="S277" s="55">
        <f t="shared" si="72"/>
        <v>0</v>
      </c>
      <c r="T277" s="55">
        <f t="shared" si="73"/>
        <v>0</v>
      </c>
      <c r="U277" s="55">
        <f t="shared" si="74"/>
        <v>0</v>
      </c>
      <c r="V277" s="55" t="b">
        <f t="shared" si="68"/>
        <v>0</v>
      </c>
      <c r="W277" s="55" t="b">
        <f t="shared" si="69"/>
        <v>0</v>
      </c>
      <c r="X277" s="55" t="b">
        <f t="shared" si="70"/>
        <v>0</v>
      </c>
      <c r="Y277" s="55" t="str">
        <f t="shared" si="75"/>
        <v/>
      </c>
    </row>
    <row r="278" spans="1:25" x14ac:dyDescent="0.2">
      <c r="A278" s="69" t="str">
        <f t="shared" si="63"/>
        <v/>
      </c>
      <c r="G278" s="131" t="str">
        <f>IF(B278&lt;&gt;"",IF(E278&lt;&gt;"",VLOOKUP(E278,Configuration!$C$4:$F$7,4,FALSE),0),"")</f>
        <v/>
      </c>
      <c r="H278" s="131" t="str">
        <f t="shared" si="71"/>
        <v/>
      </c>
      <c r="O278" s="55" t="b">
        <f t="shared" si="64"/>
        <v>0</v>
      </c>
      <c r="P278" s="55">
        <f t="shared" si="65"/>
        <v>0</v>
      </c>
      <c r="Q278" s="55">
        <f t="shared" si="66"/>
        <v>0</v>
      </c>
      <c r="R278" s="55">
        <f t="shared" si="67"/>
        <v>0</v>
      </c>
      <c r="S278" s="55">
        <f t="shared" si="72"/>
        <v>0</v>
      </c>
      <c r="T278" s="55">
        <f t="shared" si="73"/>
        <v>0</v>
      </c>
      <c r="U278" s="55">
        <f t="shared" si="74"/>
        <v>0</v>
      </c>
      <c r="V278" s="55" t="b">
        <f t="shared" si="68"/>
        <v>0</v>
      </c>
      <c r="W278" s="55" t="b">
        <f t="shared" si="69"/>
        <v>0</v>
      </c>
      <c r="X278" s="55" t="b">
        <f t="shared" si="70"/>
        <v>0</v>
      </c>
      <c r="Y278" s="55" t="str">
        <f t="shared" si="75"/>
        <v/>
      </c>
    </row>
    <row r="279" spans="1:25" x14ac:dyDescent="0.2">
      <c r="A279" s="69" t="str">
        <f t="shared" si="63"/>
        <v/>
      </c>
      <c r="G279" s="131" t="str">
        <f>IF(B279&lt;&gt;"",IF(E279&lt;&gt;"",VLOOKUP(E279,Configuration!$C$4:$F$7,4,FALSE),0),"")</f>
        <v/>
      </c>
      <c r="H279" s="131" t="str">
        <f t="shared" si="71"/>
        <v/>
      </c>
      <c r="O279" s="55" t="b">
        <f t="shared" si="64"/>
        <v>0</v>
      </c>
      <c r="P279" s="55">
        <f t="shared" si="65"/>
        <v>0</v>
      </c>
      <c r="Q279" s="55">
        <f t="shared" si="66"/>
        <v>0</v>
      </c>
      <c r="R279" s="55">
        <f t="shared" si="67"/>
        <v>0</v>
      </c>
      <c r="S279" s="55">
        <f t="shared" si="72"/>
        <v>0</v>
      </c>
      <c r="T279" s="55">
        <f t="shared" si="73"/>
        <v>0</v>
      </c>
      <c r="U279" s="55">
        <f t="shared" si="74"/>
        <v>0</v>
      </c>
      <c r="V279" s="55" t="b">
        <f t="shared" si="68"/>
        <v>0</v>
      </c>
      <c r="W279" s="55" t="b">
        <f t="shared" si="69"/>
        <v>0</v>
      </c>
      <c r="X279" s="55" t="b">
        <f t="shared" si="70"/>
        <v>0</v>
      </c>
      <c r="Y279" s="55" t="str">
        <f t="shared" si="75"/>
        <v/>
      </c>
    </row>
    <row r="280" spans="1:25" x14ac:dyDescent="0.2">
      <c r="A280" s="69" t="str">
        <f t="shared" si="63"/>
        <v/>
      </c>
      <c r="G280" s="131" t="str">
        <f>IF(B280&lt;&gt;"",IF(E280&lt;&gt;"",VLOOKUP(E280,Configuration!$C$4:$F$7,4,FALSE),0),"")</f>
        <v/>
      </c>
      <c r="H280" s="131" t="str">
        <f t="shared" si="71"/>
        <v/>
      </c>
      <c r="O280" s="55" t="b">
        <f t="shared" si="64"/>
        <v>0</v>
      </c>
      <c r="P280" s="55">
        <f t="shared" si="65"/>
        <v>0</v>
      </c>
      <c r="Q280" s="55">
        <f t="shared" si="66"/>
        <v>0</v>
      </c>
      <c r="R280" s="55">
        <f t="shared" si="67"/>
        <v>0</v>
      </c>
      <c r="S280" s="55">
        <f t="shared" si="72"/>
        <v>0</v>
      </c>
      <c r="T280" s="55">
        <f t="shared" si="73"/>
        <v>0</v>
      </c>
      <c r="U280" s="55">
        <f t="shared" si="74"/>
        <v>0</v>
      </c>
      <c r="V280" s="55" t="b">
        <f t="shared" si="68"/>
        <v>0</v>
      </c>
      <c r="W280" s="55" t="b">
        <f t="shared" si="69"/>
        <v>0</v>
      </c>
      <c r="X280" s="55" t="b">
        <f t="shared" si="70"/>
        <v>0</v>
      </c>
      <c r="Y280" s="55" t="str">
        <f t="shared" si="75"/>
        <v/>
      </c>
    </row>
    <row r="281" spans="1:25" x14ac:dyDescent="0.2">
      <c r="A281" s="69" t="str">
        <f t="shared" si="63"/>
        <v/>
      </c>
      <c r="G281" s="131" t="str">
        <f>IF(B281&lt;&gt;"",IF(E281&lt;&gt;"",VLOOKUP(E281,Configuration!$C$4:$F$7,4,FALSE),0),"")</f>
        <v/>
      </c>
      <c r="H281" s="131" t="str">
        <f t="shared" si="71"/>
        <v/>
      </c>
      <c r="O281" s="55" t="b">
        <f t="shared" si="64"/>
        <v>0</v>
      </c>
      <c r="P281" s="55">
        <f t="shared" si="65"/>
        <v>0</v>
      </c>
      <c r="Q281" s="55">
        <f t="shared" si="66"/>
        <v>0</v>
      </c>
      <c r="R281" s="55">
        <f t="shared" si="67"/>
        <v>0</v>
      </c>
      <c r="S281" s="55">
        <f t="shared" si="72"/>
        <v>0</v>
      </c>
      <c r="T281" s="55">
        <f t="shared" si="73"/>
        <v>0</v>
      </c>
      <c r="U281" s="55">
        <f t="shared" si="74"/>
        <v>0</v>
      </c>
      <c r="V281" s="55" t="b">
        <f t="shared" si="68"/>
        <v>0</v>
      </c>
      <c r="W281" s="55" t="b">
        <f t="shared" si="69"/>
        <v>0</v>
      </c>
      <c r="X281" s="55" t="b">
        <f t="shared" si="70"/>
        <v>0</v>
      </c>
      <c r="Y281" s="55" t="str">
        <f t="shared" si="75"/>
        <v/>
      </c>
    </row>
    <row r="282" spans="1:25" x14ac:dyDescent="0.2">
      <c r="A282" s="69" t="str">
        <f t="shared" si="63"/>
        <v/>
      </c>
      <c r="G282" s="131" t="str">
        <f>IF(B282&lt;&gt;"",IF(E282&lt;&gt;"",VLOOKUP(E282,Configuration!$C$4:$F$7,4,FALSE),0),"")</f>
        <v/>
      </c>
      <c r="H282" s="131" t="str">
        <f t="shared" si="71"/>
        <v/>
      </c>
      <c r="O282" s="55" t="b">
        <f t="shared" si="64"/>
        <v>0</v>
      </c>
      <c r="P282" s="55">
        <f t="shared" si="65"/>
        <v>0</v>
      </c>
      <c r="Q282" s="55">
        <f t="shared" si="66"/>
        <v>0</v>
      </c>
      <c r="R282" s="55">
        <f t="shared" si="67"/>
        <v>0</v>
      </c>
      <c r="S282" s="55">
        <f t="shared" si="72"/>
        <v>0</v>
      </c>
      <c r="T282" s="55">
        <f t="shared" si="73"/>
        <v>0</v>
      </c>
      <c r="U282" s="55">
        <f t="shared" si="74"/>
        <v>0</v>
      </c>
      <c r="V282" s="55" t="b">
        <f t="shared" si="68"/>
        <v>0</v>
      </c>
      <c r="W282" s="55" t="b">
        <f t="shared" si="69"/>
        <v>0</v>
      </c>
      <c r="X282" s="55" t="b">
        <f t="shared" si="70"/>
        <v>0</v>
      </c>
      <c r="Y282" s="55" t="str">
        <f t="shared" si="75"/>
        <v/>
      </c>
    </row>
    <row r="283" spans="1:25" x14ac:dyDescent="0.2">
      <c r="A283" s="69" t="str">
        <f t="shared" si="63"/>
        <v/>
      </c>
      <c r="G283" s="131" t="str">
        <f>IF(B283&lt;&gt;"",IF(E283&lt;&gt;"",VLOOKUP(E283,Configuration!$C$4:$F$7,4,FALSE),0),"")</f>
        <v/>
      </c>
      <c r="H283" s="131" t="str">
        <f t="shared" si="71"/>
        <v/>
      </c>
      <c r="O283" s="55" t="b">
        <f t="shared" si="64"/>
        <v>0</v>
      </c>
      <c r="P283" s="55">
        <f t="shared" si="65"/>
        <v>0</v>
      </c>
      <c r="Q283" s="55">
        <f t="shared" si="66"/>
        <v>0</v>
      </c>
      <c r="R283" s="55">
        <f t="shared" si="67"/>
        <v>0</v>
      </c>
      <c r="S283" s="55">
        <f t="shared" si="72"/>
        <v>0</v>
      </c>
      <c r="T283" s="55">
        <f t="shared" si="73"/>
        <v>0</v>
      </c>
      <c r="U283" s="55">
        <f t="shared" si="74"/>
        <v>0</v>
      </c>
      <c r="V283" s="55" t="b">
        <f t="shared" si="68"/>
        <v>0</v>
      </c>
      <c r="W283" s="55" t="b">
        <f t="shared" si="69"/>
        <v>0</v>
      </c>
      <c r="X283" s="55" t="b">
        <f t="shared" si="70"/>
        <v>0</v>
      </c>
      <c r="Y283" s="55" t="str">
        <f t="shared" si="75"/>
        <v/>
      </c>
    </row>
    <row r="284" spans="1:25" x14ac:dyDescent="0.2">
      <c r="A284" s="69" t="str">
        <f t="shared" si="63"/>
        <v/>
      </c>
      <c r="G284" s="131" t="str">
        <f>IF(B284&lt;&gt;"",IF(E284&lt;&gt;"",VLOOKUP(E284,Configuration!$C$4:$F$7,4,FALSE),0),"")</f>
        <v/>
      </c>
      <c r="H284" s="131" t="str">
        <f t="shared" si="71"/>
        <v/>
      </c>
      <c r="O284" s="55" t="b">
        <f t="shared" si="64"/>
        <v>0</v>
      </c>
      <c r="P284" s="55">
        <f t="shared" si="65"/>
        <v>0</v>
      </c>
      <c r="Q284" s="55">
        <f t="shared" si="66"/>
        <v>0</v>
      </c>
      <c r="R284" s="55">
        <f t="shared" si="67"/>
        <v>0</v>
      </c>
      <c r="S284" s="55">
        <f t="shared" si="72"/>
        <v>0</v>
      </c>
      <c r="T284" s="55">
        <f t="shared" si="73"/>
        <v>0</v>
      </c>
      <c r="U284" s="55">
        <f t="shared" si="74"/>
        <v>0</v>
      </c>
      <c r="V284" s="55" t="b">
        <f t="shared" si="68"/>
        <v>0</v>
      </c>
      <c r="W284" s="55" t="b">
        <f t="shared" si="69"/>
        <v>0</v>
      </c>
      <c r="X284" s="55" t="b">
        <f t="shared" si="70"/>
        <v>0</v>
      </c>
      <c r="Y284" s="55" t="str">
        <f t="shared" si="75"/>
        <v/>
      </c>
    </row>
    <row r="285" spans="1:25" x14ac:dyDescent="0.2">
      <c r="A285" s="69" t="str">
        <f t="shared" si="63"/>
        <v/>
      </c>
      <c r="G285" s="131" t="str">
        <f>IF(B285&lt;&gt;"",IF(E285&lt;&gt;"",VLOOKUP(E285,Configuration!$C$4:$F$7,4,FALSE),0),"")</f>
        <v/>
      </c>
      <c r="H285" s="131" t="str">
        <f t="shared" si="71"/>
        <v/>
      </c>
      <c r="O285" s="55" t="b">
        <f t="shared" si="64"/>
        <v>0</v>
      </c>
      <c r="P285" s="55">
        <f t="shared" si="65"/>
        <v>0</v>
      </c>
      <c r="Q285" s="55">
        <f t="shared" si="66"/>
        <v>0</v>
      </c>
      <c r="R285" s="55">
        <f t="shared" si="67"/>
        <v>0</v>
      </c>
      <c r="S285" s="55">
        <f t="shared" si="72"/>
        <v>0</v>
      </c>
      <c r="T285" s="55">
        <f t="shared" si="73"/>
        <v>0</v>
      </c>
      <c r="U285" s="55">
        <f t="shared" si="74"/>
        <v>0</v>
      </c>
      <c r="V285" s="55" t="b">
        <f t="shared" si="68"/>
        <v>0</v>
      </c>
      <c r="W285" s="55" t="b">
        <f t="shared" si="69"/>
        <v>0</v>
      </c>
      <c r="X285" s="55" t="b">
        <f t="shared" si="70"/>
        <v>0</v>
      </c>
      <c r="Y285" s="55" t="str">
        <f t="shared" si="75"/>
        <v/>
      </c>
    </row>
    <row r="286" spans="1:25" x14ac:dyDescent="0.2">
      <c r="A286" s="69" t="str">
        <f t="shared" si="63"/>
        <v/>
      </c>
      <c r="G286" s="131" t="str">
        <f>IF(B286&lt;&gt;"",IF(E286&lt;&gt;"",VLOOKUP(E286,Configuration!$C$4:$F$7,4,FALSE),0),"")</f>
        <v/>
      </c>
      <c r="H286" s="131" t="str">
        <f t="shared" si="71"/>
        <v/>
      </c>
      <c r="O286" s="55" t="b">
        <f t="shared" si="64"/>
        <v>0</v>
      </c>
      <c r="P286" s="55">
        <f t="shared" si="65"/>
        <v>0</v>
      </c>
      <c r="Q286" s="55">
        <f t="shared" si="66"/>
        <v>0</v>
      </c>
      <c r="R286" s="55">
        <f t="shared" si="67"/>
        <v>0</v>
      </c>
      <c r="S286" s="55">
        <f t="shared" si="72"/>
        <v>0</v>
      </c>
      <c r="T286" s="55">
        <f t="shared" si="73"/>
        <v>0</v>
      </c>
      <c r="U286" s="55">
        <f t="shared" si="74"/>
        <v>0</v>
      </c>
      <c r="V286" s="55" t="b">
        <f t="shared" si="68"/>
        <v>0</v>
      </c>
      <c r="W286" s="55" t="b">
        <f t="shared" si="69"/>
        <v>0</v>
      </c>
      <c r="X286" s="55" t="b">
        <f t="shared" si="70"/>
        <v>0</v>
      </c>
      <c r="Y286" s="55" t="str">
        <f t="shared" si="75"/>
        <v/>
      </c>
    </row>
    <row r="287" spans="1:25" x14ac:dyDescent="0.2">
      <c r="A287" s="69" t="str">
        <f t="shared" si="63"/>
        <v/>
      </c>
      <c r="G287" s="131" t="str">
        <f>IF(B287&lt;&gt;"",IF(E287&lt;&gt;"",VLOOKUP(E287,Configuration!$C$4:$F$7,4,FALSE),0),"")</f>
        <v/>
      </c>
      <c r="H287" s="131" t="str">
        <f t="shared" si="71"/>
        <v/>
      </c>
      <c r="O287" s="55" t="b">
        <f t="shared" si="64"/>
        <v>0</v>
      </c>
      <c r="P287" s="55">
        <f t="shared" si="65"/>
        <v>0</v>
      </c>
      <c r="Q287" s="55">
        <f t="shared" si="66"/>
        <v>0</v>
      </c>
      <c r="R287" s="55">
        <f t="shared" si="67"/>
        <v>0</v>
      </c>
      <c r="S287" s="55">
        <f t="shared" si="72"/>
        <v>0</v>
      </c>
      <c r="T287" s="55">
        <f t="shared" si="73"/>
        <v>0</v>
      </c>
      <c r="U287" s="55">
        <f t="shared" si="74"/>
        <v>0</v>
      </c>
      <c r="V287" s="55" t="b">
        <f t="shared" si="68"/>
        <v>0</v>
      </c>
      <c r="W287" s="55" t="b">
        <f t="shared" si="69"/>
        <v>0</v>
      </c>
      <c r="X287" s="55" t="b">
        <f t="shared" si="70"/>
        <v>0</v>
      </c>
      <c r="Y287" s="55" t="str">
        <f t="shared" si="75"/>
        <v/>
      </c>
    </row>
    <row r="288" spans="1:25" x14ac:dyDescent="0.2">
      <c r="A288" s="69" t="str">
        <f t="shared" si="63"/>
        <v/>
      </c>
      <c r="G288" s="131" t="str">
        <f>IF(B288&lt;&gt;"",IF(E288&lt;&gt;"",VLOOKUP(E288,Configuration!$C$4:$F$7,4,FALSE),0),"")</f>
        <v/>
      </c>
      <c r="H288" s="131" t="str">
        <f t="shared" si="71"/>
        <v/>
      </c>
      <c r="O288" s="55" t="b">
        <f t="shared" si="64"/>
        <v>0</v>
      </c>
      <c r="P288" s="55">
        <f t="shared" si="65"/>
        <v>0</v>
      </c>
      <c r="Q288" s="55">
        <f t="shared" si="66"/>
        <v>0</v>
      </c>
      <c r="R288" s="55">
        <f t="shared" si="67"/>
        <v>0</v>
      </c>
      <c r="S288" s="55">
        <f t="shared" si="72"/>
        <v>0</v>
      </c>
      <c r="T288" s="55">
        <f t="shared" si="73"/>
        <v>0</v>
      </c>
      <c r="U288" s="55">
        <f t="shared" si="74"/>
        <v>0</v>
      </c>
      <c r="V288" s="55" t="b">
        <f t="shared" si="68"/>
        <v>0</v>
      </c>
      <c r="W288" s="55" t="b">
        <f t="shared" si="69"/>
        <v>0</v>
      </c>
      <c r="X288" s="55" t="b">
        <f t="shared" si="70"/>
        <v>0</v>
      </c>
      <c r="Y288" s="55" t="str">
        <f t="shared" si="75"/>
        <v/>
      </c>
    </row>
    <row r="289" spans="1:25" x14ac:dyDescent="0.2">
      <c r="A289" s="69" t="str">
        <f t="shared" si="63"/>
        <v/>
      </c>
      <c r="G289" s="131" t="str">
        <f>IF(B289&lt;&gt;"",IF(E289&lt;&gt;"",VLOOKUP(E289,Configuration!$C$4:$F$7,4,FALSE),0),"")</f>
        <v/>
      </c>
      <c r="H289" s="131" t="str">
        <f t="shared" si="71"/>
        <v/>
      </c>
      <c r="O289" s="55" t="b">
        <f t="shared" si="64"/>
        <v>0</v>
      </c>
      <c r="P289" s="55">
        <f t="shared" si="65"/>
        <v>0</v>
      </c>
      <c r="Q289" s="55">
        <f t="shared" si="66"/>
        <v>0</v>
      </c>
      <c r="R289" s="55">
        <f t="shared" si="67"/>
        <v>0</v>
      </c>
      <c r="S289" s="55">
        <f t="shared" si="72"/>
        <v>0</v>
      </c>
      <c r="T289" s="55">
        <f t="shared" si="73"/>
        <v>0</v>
      </c>
      <c r="U289" s="55">
        <f t="shared" si="74"/>
        <v>0</v>
      </c>
      <c r="V289" s="55" t="b">
        <f t="shared" si="68"/>
        <v>0</v>
      </c>
      <c r="W289" s="55" t="b">
        <f t="shared" si="69"/>
        <v>0</v>
      </c>
      <c r="X289" s="55" t="b">
        <f t="shared" si="70"/>
        <v>0</v>
      </c>
      <c r="Y289" s="55" t="str">
        <f t="shared" si="75"/>
        <v/>
      </c>
    </row>
    <row r="290" spans="1:25" x14ac:dyDescent="0.2">
      <c r="A290" s="69" t="str">
        <f t="shared" si="63"/>
        <v/>
      </c>
      <c r="G290" s="131" t="str">
        <f>IF(B290&lt;&gt;"",IF(E290&lt;&gt;"",VLOOKUP(E290,Configuration!$C$4:$F$7,4,FALSE),0),"")</f>
        <v/>
      </c>
      <c r="H290" s="131" t="str">
        <f t="shared" si="71"/>
        <v/>
      </c>
      <c r="O290" s="55" t="b">
        <f t="shared" si="64"/>
        <v>0</v>
      </c>
      <c r="P290" s="55">
        <f t="shared" si="65"/>
        <v>0</v>
      </c>
      <c r="Q290" s="55">
        <f t="shared" si="66"/>
        <v>0</v>
      </c>
      <c r="R290" s="55">
        <f t="shared" si="67"/>
        <v>0</v>
      </c>
      <c r="S290" s="55">
        <f t="shared" si="72"/>
        <v>0</v>
      </c>
      <c r="T290" s="55">
        <f t="shared" si="73"/>
        <v>0</v>
      </c>
      <c r="U290" s="55">
        <f t="shared" si="74"/>
        <v>0</v>
      </c>
      <c r="V290" s="55" t="b">
        <f t="shared" si="68"/>
        <v>0</v>
      </c>
      <c r="W290" s="55" t="b">
        <f t="shared" si="69"/>
        <v>0</v>
      </c>
      <c r="X290" s="55" t="b">
        <f t="shared" si="70"/>
        <v>0</v>
      </c>
      <c r="Y290" s="55" t="str">
        <f t="shared" si="75"/>
        <v/>
      </c>
    </row>
    <row r="291" spans="1:25" x14ac:dyDescent="0.2">
      <c r="A291" s="69" t="str">
        <f t="shared" si="63"/>
        <v/>
      </c>
      <c r="G291" s="131" t="str">
        <f>IF(B291&lt;&gt;"",IF(E291&lt;&gt;"",VLOOKUP(E291,Configuration!$C$4:$F$7,4,FALSE),0),"")</f>
        <v/>
      </c>
      <c r="H291" s="131" t="str">
        <f t="shared" si="71"/>
        <v/>
      </c>
      <c r="O291" s="55" t="b">
        <f t="shared" si="64"/>
        <v>0</v>
      </c>
      <c r="P291" s="55">
        <f t="shared" si="65"/>
        <v>0</v>
      </c>
      <c r="Q291" s="55">
        <f t="shared" si="66"/>
        <v>0</v>
      </c>
      <c r="R291" s="55">
        <f t="shared" si="67"/>
        <v>0</v>
      </c>
      <c r="S291" s="55">
        <f t="shared" si="72"/>
        <v>0</v>
      </c>
      <c r="T291" s="55">
        <f t="shared" si="73"/>
        <v>0</v>
      </c>
      <c r="U291" s="55">
        <f t="shared" si="74"/>
        <v>0</v>
      </c>
      <c r="V291" s="55" t="b">
        <f t="shared" si="68"/>
        <v>0</v>
      </c>
      <c r="W291" s="55" t="b">
        <f t="shared" si="69"/>
        <v>0</v>
      </c>
      <c r="X291" s="55" t="b">
        <f t="shared" si="70"/>
        <v>0</v>
      </c>
      <c r="Y291" s="55" t="str">
        <f t="shared" si="75"/>
        <v/>
      </c>
    </row>
    <row r="292" spans="1:25" x14ac:dyDescent="0.2">
      <c r="A292" s="69" t="str">
        <f t="shared" si="63"/>
        <v/>
      </c>
      <c r="G292" s="131" t="str">
        <f>IF(B292&lt;&gt;"",IF(E292&lt;&gt;"",VLOOKUP(E292,Configuration!$C$4:$F$7,4,FALSE),0),"")</f>
        <v/>
      </c>
      <c r="H292" s="131" t="str">
        <f t="shared" si="71"/>
        <v/>
      </c>
      <c r="O292" s="55" t="b">
        <f t="shared" si="64"/>
        <v>0</v>
      </c>
      <c r="P292" s="55">
        <f t="shared" si="65"/>
        <v>0</v>
      </c>
      <c r="Q292" s="55">
        <f t="shared" si="66"/>
        <v>0</v>
      </c>
      <c r="R292" s="55">
        <f t="shared" si="67"/>
        <v>0</v>
      </c>
      <c r="S292" s="55">
        <f t="shared" si="72"/>
        <v>0</v>
      </c>
      <c r="T292" s="55">
        <f t="shared" si="73"/>
        <v>0</v>
      </c>
      <c r="U292" s="55">
        <f t="shared" si="74"/>
        <v>0</v>
      </c>
      <c r="V292" s="55" t="b">
        <f t="shared" si="68"/>
        <v>0</v>
      </c>
      <c r="W292" s="55" t="b">
        <f t="shared" si="69"/>
        <v>0</v>
      </c>
      <c r="X292" s="55" t="b">
        <f t="shared" si="70"/>
        <v>0</v>
      </c>
      <c r="Y292" s="55" t="str">
        <f t="shared" si="75"/>
        <v/>
      </c>
    </row>
    <row r="293" spans="1:25" x14ac:dyDescent="0.2">
      <c r="A293" s="69" t="str">
        <f t="shared" si="63"/>
        <v/>
      </c>
      <c r="G293" s="131" t="str">
        <f>IF(B293&lt;&gt;"",IF(E293&lt;&gt;"",VLOOKUP(E293,Configuration!$C$4:$F$7,4,FALSE),0),"")</f>
        <v/>
      </c>
      <c r="H293" s="131" t="str">
        <f t="shared" si="71"/>
        <v/>
      </c>
      <c r="O293" s="55" t="b">
        <f t="shared" si="64"/>
        <v>0</v>
      </c>
      <c r="P293" s="55">
        <f t="shared" si="65"/>
        <v>0</v>
      </c>
      <c r="Q293" s="55">
        <f t="shared" si="66"/>
        <v>0</v>
      </c>
      <c r="R293" s="55">
        <f t="shared" si="67"/>
        <v>0</v>
      </c>
      <c r="S293" s="55">
        <f t="shared" si="72"/>
        <v>0</v>
      </c>
      <c r="T293" s="55">
        <f t="shared" si="73"/>
        <v>0</v>
      </c>
      <c r="U293" s="55">
        <f t="shared" si="74"/>
        <v>0</v>
      </c>
      <c r="V293" s="55" t="b">
        <f t="shared" si="68"/>
        <v>0</v>
      </c>
      <c r="W293" s="55" t="b">
        <f t="shared" si="69"/>
        <v>0</v>
      </c>
      <c r="X293" s="55" t="b">
        <f t="shared" si="70"/>
        <v>0</v>
      </c>
      <c r="Y293" s="55" t="str">
        <f t="shared" si="75"/>
        <v/>
      </c>
    </row>
    <row r="294" spans="1:25" x14ac:dyDescent="0.2">
      <c r="A294" s="69" t="str">
        <f t="shared" si="63"/>
        <v/>
      </c>
      <c r="G294" s="131" t="str">
        <f>IF(B294&lt;&gt;"",IF(E294&lt;&gt;"",VLOOKUP(E294,Configuration!$C$4:$F$7,4,FALSE),0),"")</f>
        <v/>
      </c>
      <c r="H294" s="131" t="str">
        <f t="shared" si="71"/>
        <v/>
      </c>
      <c r="O294" s="55" t="b">
        <f t="shared" si="64"/>
        <v>0</v>
      </c>
      <c r="P294" s="55">
        <f t="shared" si="65"/>
        <v>0</v>
      </c>
      <c r="Q294" s="55">
        <f t="shared" si="66"/>
        <v>0</v>
      </c>
      <c r="R294" s="55">
        <f t="shared" si="67"/>
        <v>0</v>
      </c>
      <c r="S294" s="55">
        <f t="shared" si="72"/>
        <v>0</v>
      </c>
      <c r="T294" s="55">
        <f t="shared" si="73"/>
        <v>0</v>
      </c>
      <c r="U294" s="55">
        <f t="shared" si="74"/>
        <v>0</v>
      </c>
      <c r="V294" s="55" t="b">
        <f t="shared" si="68"/>
        <v>0</v>
      </c>
      <c r="W294" s="55" t="b">
        <f t="shared" si="69"/>
        <v>0</v>
      </c>
      <c r="X294" s="55" t="b">
        <f t="shared" si="70"/>
        <v>0</v>
      </c>
      <c r="Y294" s="55" t="str">
        <f t="shared" si="75"/>
        <v/>
      </c>
    </row>
    <row r="295" spans="1:25" x14ac:dyDescent="0.2">
      <c r="A295" s="69" t="str">
        <f t="shared" si="63"/>
        <v/>
      </c>
      <c r="G295" s="131" t="str">
        <f>IF(B295&lt;&gt;"",IF(E295&lt;&gt;"",VLOOKUP(E295,Configuration!$C$4:$F$7,4,FALSE),0),"")</f>
        <v/>
      </c>
      <c r="H295" s="131" t="str">
        <f t="shared" si="71"/>
        <v/>
      </c>
      <c r="O295" s="55" t="b">
        <f t="shared" si="64"/>
        <v>0</v>
      </c>
      <c r="P295" s="55">
        <f t="shared" si="65"/>
        <v>0</v>
      </c>
      <c r="Q295" s="55">
        <f t="shared" si="66"/>
        <v>0</v>
      </c>
      <c r="R295" s="55">
        <f t="shared" si="67"/>
        <v>0</v>
      </c>
      <c r="S295" s="55">
        <f t="shared" si="72"/>
        <v>0</v>
      </c>
      <c r="T295" s="55">
        <f t="shared" si="73"/>
        <v>0</v>
      </c>
      <c r="U295" s="55">
        <f t="shared" si="74"/>
        <v>0</v>
      </c>
      <c r="V295" s="55" t="b">
        <f t="shared" si="68"/>
        <v>0</v>
      </c>
      <c r="W295" s="55" t="b">
        <f t="shared" si="69"/>
        <v>0</v>
      </c>
      <c r="X295" s="55" t="b">
        <f t="shared" si="70"/>
        <v>0</v>
      </c>
      <c r="Y295" s="55" t="str">
        <f t="shared" si="75"/>
        <v/>
      </c>
    </row>
    <row r="296" spans="1:25" x14ac:dyDescent="0.2">
      <c r="A296" s="69" t="str">
        <f t="shared" si="63"/>
        <v/>
      </c>
      <c r="G296" s="131" t="str">
        <f>IF(B296&lt;&gt;"",IF(E296&lt;&gt;"",VLOOKUP(E296,Configuration!$C$4:$F$7,4,FALSE),0),"")</f>
        <v/>
      </c>
      <c r="H296" s="131" t="str">
        <f t="shared" si="71"/>
        <v/>
      </c>
      <c r="O296" s="55" t="b">
        <f t="shared" si="64"/>
        <v>0</v>
      </c>
      <c r="P296" s="55">
        <f t="shared" si="65"/>
        <v>0</v>
      </c>
      <c r="Q296" s="55">
        <f t="shared" si="66"/>
        <v>0</v>
      </c>
      <c r="R296" s="55">
        <f t="shared" si="67"/>
        <v>0</v>
      </c>
      <c r="S296" s="55">
        <f t="shared" si="72"/>
        <v>0</v>
      </c>
      <c r="T296" s="55">
        <f t="shared" si="73"/>
        <v>0</v>
      </c>
      <c r="U296" s="55">
        <f t="shared" si="74"/>
        <v>0</v>
      </c>
      <c r="V296" s="55" t="b">
        <f t="shared" si="68"/>
        <v>0</v>
      </c>
      <c r="W296" s="55" t="b">
        <f t="shared" si="69"/>
        <v>0</v>
      </c>
      <c r="X296" s="55" t="b">
        <f t="shared" si="70"/>
        <v>0</v>
      </c>
      <c r="Y296" s="55" t="str">
        <f t="shared" si="75"/>
        <v/>
      </c>
    </row>
    <row r="297" spans="1:25" x14ac:dyDescent="0.2">
      <c r="A297" s="69" t="str">
        <f t="shared" ref="A297:A360" si="76">IF(B297&lt;&gt;"",A296+1,"")</f>
        <v/>
      </c>
      <c r="G297" s="131" t="str">
        <f>IF(B297&lt;&gt;"",IF(E297&lt;&gt;"",VLOOKUP(E297,Configuration!$C$4:$F$7,4,FALSE),0),"")</f>
        <v/>
      </c>
      <c r="H297" s="131" t="str">
        <f t="shared" si="71"/>
        <v/>
      </c>
      <c r="O297" s="55" t="b">
        <f t="shared" ref="O297:O360" si="77">AND(E297=(_tocomplex),(I297)&lt;&gt;_later,(K297)&lt;&gt;_out)</f>
        <v>0</v>
      </c>
      <c r="P297" s="55">
        <f t="shared" ref="P297:P360" si="78">IF(LOWER(I297)=LOWER(_tolaunch),H297,0)</f>
        <v>0</v>
      </c>
      <c r="Q297" s="55">
        <f t="shared" ref="Q297:Q360" si="79">IF(LOWER(I297)=LOWER(_posibletolaunch),H297,0)</f>
        <v>0</v>
      </c>
      <c r="R297" s="55">
        <f t="shared" ref="R297:R360" si="80">IF(LOWER(I297)=LOWER(_later),H297,0)</f>
        <v>0</v>
      </c>
      <c r="S297" s="55">
        <f t="shared" si="72"/>
        <v>0</v>
      </c>
      <c r="T297" s="55">
        <f t="shared" si="73"/>
        <v>0</v>
      </c>
      <c r="U297" s="55">
        <f t="shared" si="74"/>
        <v>0</v>
      </c>
      <c r="V297" s="55" t="b">
        <f t="shared" ref="V297:V360" si="81">AND(I297=_tolaunch,K297&lt;&gt;_out)</f>
        <v>0</v>
      </c>
      <c r="W297" s="55" t="b">
        <f t="shared" ref="W297:W360" si="82">AND(I297=_posibletolaunch,K297&lt;&gt;_out)</f>
        <v>0</v>
      </c>
      <c r="X297" s="55" t="b">
        <f t="shared" ref="X297:X360" si="83">AND(I297=_later,K297&lt;&gt;_out)</f>
        <v>0</v>
      </c>
      <c r="Y297" s="55" t="str">
        <f t="shared" si="75"/>
        <v/>
      </c>
    </row>
    <row r="298" spans="1:25" x14ac:dyDescent="0.2">
      <c r="A298" s="69" t="str">
        <f t="shared" si="76"/>
        <v/>
      </c>
      <c r="G298" s="131" t="str">
        <f>IF(B298&lt;&gt;"",IF(E298&lt;&gt;"",VLOOKUP(E298,Configuration!$C$4:$F$7,4,FALSE),0),"")</f>
        <v/>
      </c>
      <c r="H298" s="131" t="str">
        <f t="shared" si="71"/>
        <v/>
      </c>
      <c r="O298" s="55" t="b">
        <f t="shared" si="77"/>
        <v>0</v>
      </c>
      <c r="P298" s="55">
        <f t="shared" si="78"/>
        <v>0</v>
      </c>
      <c r="Q298" s="55">
        <f t="shared" si="79"/>
        <v>0</v>
      </c>
      <c r="R298" s="55">
        <f t="shared" si="80"/>
        <v>0</v>
      </c>
      <c r="S298" s="55">
        <f t="shared" si="72"/>
        <v>0</v>
      </c>
      <c r="T298" s="55">
        <f t="shared" si="73"/>
        <v>0</v>
      </c>
      <c r="U298" s="55">
        <f t="shared" si="74"/>
        <v>0</v>
      </c>
      <c r="V298" s="55" t="b">
        <f t="shared" si="81"/>
        <v>0</v>
      </c>
      <c r="W298" s="55" t="b">
        <f t="shared" si="82"/>
        <v>0</v>
      </c>
      <c r="X298" s="55" t="b">
        <f t="shared" si="83"/>
        <v>0</v>
      </c>
      <c r="Y298" s="55" t="str">
        <f t="shared" si="75"/>
        <v/>
      </c>
    </row>
    <row r="299" spans="1:25" x14ac:dyDescent="0.2">
      <c r="A299" s="69" t="str">
        <f t="shared" si="76"/>
        <v/>
      </c>
      <c r="G299" s="131" t="str">
        <f>IF(B299&lt;&gt;"",IF(E299&lt;&gt;"",VLOOKUP(E299,Configuration!$C$4:$F$7,4,FALSE),0),"")</f>
        <v/>
      </c>
      <c r="H299" s="131" t="str">
        <f t="shared" si="71"/>
        <v/>
      </c>
      <c r="O299" s="55" t="b">
        <f t="shared" si="77"/>
        <v>0</v>
      </c>
      <c r="P299" s="55">
        <f t="shared" si="78"/>
        <v>0</v>
      </c>
      <c r="Q299" s="55">
        <f t="shared" si="79"/>
        <v>0</v>
      </c>
      <c r="R299" s="55">
        <f t="shared" si="80"/>
        <v>0</v>
      </c>
      <c r="S299" s="55">
        <f t="shared" si="72"/>
        <v>0</v>
      </c>
      <c r="T299" s="55">
        <f t="shared" si="73"/>
        <v>0</v>
      </c>
      <c r="U299" s="55">
        <f t="shared" si="74"/>
        <v>0</v>
      </c>
      <c r="V299" s="55" t="b">
        <f t="shared" si="81"/>
        <v>0</v>
      </c>
      <c r="W299" s="55" t="b">
        <f t="shared" si="82"/>
        <v>0</v>
      </c>
      <c r="X299" s="55" t="b">
        <f t="shared" si="83"/>
        <v>0</v>
      </c>
      <c r="Y299" s="55" t="str">
        <f t="shared" si="75"/>
        <v/>
      </c>
    </row>
    <row r="300" spans="1:25" x14ac:dyDescent="0.2">
      <c r="A300" s="69" t="str">
        <f t="shared" si="76"/>
        <v/>
      </c>
      <c r="G300" s="131" t="str">
        <f>IF(B300&lt;&gt;"",IF(E300&lt;&gt;"",VLOOKUP(E300,Configuration!$C$4:$F$7,4,FALSE),0),"")</f>
        <v/>
      </c>
      <c r="H300" s="131" t="str">
        <f t="shared" si="71"/>
        <v/>
      </c>
      <c r="O300" s="55" t="b">
        <f t="shared" si="77"/>
        <v>0</v>
      </c>
      <c r="P300" s="55">
        <f t="shared" si="78"/>
        <v>0</v>
      </c>
      <c r="Q300" s="55">
        <f t="shared" si="79"/>
        <v>0</v>
      </c>
      <c r="R300" s="55">
        <f t="shared" si="80"/>
        <v>0</v>
      </c>
      <c r="S300" s="55">
        <f t="shared" si="72"/>
        <v>0</v>
      </c>
      <c r="T300" s="55">
        <f t="shared" si="73"/>
        <v>0</v>
      </c>
      <c r="U300" s="55">
        <f t="shared" si="74"/>
        <v>0</v>
      </c>
      <c r="V300" s="55" t="b">
        <f t="shared" si="81"/>
        <v>0</v>
      </c>
      <c r="W300" s="55" t="b">
        <f t="shared" si="82"/>
        <v>0</v>
      </c>
      <c r="X300" s="55" t="b">
        <f t="shared" si="83"/>
        <v>0</v>
      </c>
      <c r="Y300" s="55" t="str">
        <f t="shared" si="75"/>
        <v/>
      </c>
    </row>
    <row r="301" spans="1:25" x14ac:dyDescent="0.2">
      <c r="A301" s="69" t="str">
        <f t="shared" si="76"/>
        <v/>
      </c>
      <c r="G301" s="131" t="str">
        <f>IF(B301&lt;&gt;"",IF(E301&lt;&gt;"",VLOOKUP(E301,Configuration!$C$4:$F$7,4,FALSE),0),"")</f>
        <v/>
      </c>
      <c r="H301" s="131" t="str">
        <f t="shared" si="71"/>
        <v/>
      </c>
      <c r="O301" s="55" t="b">
        <f t="shared" si="77"/>
        <v>0</v>
      </c>
      <c r="P301" s="55">
        <f t="shared" si="78"/>
        <v>0</v>
      </c>
      <c r="Q301" s="55">
        <f t="shared" si="79"/>
        <v>0</v>
      </c>
      <c r="R301" s="55">
        <f t="shared" si="80"/>
        <v>0</v>
      </c>
      <c r="S301" s="55">
        <f t="shared" si="72"/>
        <v>0</v>
      </c>
      <c r="T301" s="55">
        <f t="shared" si="73"/>
        <v>0</v>
      </c>
      <c r="U301" s="55">
        <f t="shared" si="74"/>
        <v>0</v>
      </c>
      <c r="V301" s="55" t="b">
        <f t="shared" si="81"/>
        <v>0</v>
      </c>
      <c r="W301" s="55" t="b">
        <f t="shared" si="82"/>
        <v>0</v>
      </c>
      <c r="X301" s="55" t="b">
        <f t="shared" si="83"/>
        <v>0</v>
      </c>
      <c r="Y301" s="55" t="str">
        <f t="shared" si="75"/>
        <v/>
      </c>
    </row>
    <row r="302" spans="1:25" x14ac:dyDescent="0.2">
      <c r="A302" s="69" t="str">
        <f t="shared" si="76"/>
        <v/>
      </c>
      <c r="G302" s="131" t="str">
        <f>IF(B302&lt;&gt;"",IF(E302&lt;&gt;"",VLOOKUP(E302,Configuration!$C$4:$F$7,4,FALSE),0),"")</f>
        <v/>
      </c>
      <c r="H302" s="131" t="str">
        <f t="shared" si="71"/>
        <v/>
      </c>
      <c r="O302" s="55" t="b">
        <f t="shared" si="77"/>
        <v>0</v>
      </c>
      <c r="P302" s="55">
        <f t="shared" si="78"/>
        <v>0</v>
      </c>
      <c r="Q302" s="55">
        <f t="shared" si="79"/>
        <v>0</v>
      </c>
      <c r="R302" s="55">
        <f t="shared" si="80"/>
        <v>0</v>
      </c>
      <c r="S302" s="55">
        <f t="shared" si="72"/>
        <v>0</v>
      </c>
      <c r="T302" s="55">
        <f t="shared" si="73"/>
        <v>0</v>
      </c>
      <c r="U302" s="55">
        <f t="shared" si="74"/>
        <v>0</v>
      </c>
      <c r="V302" s="55" t="b">
        <f t="shared" si="81"/>
        <v>0</v>
      </c>
      <c r="W302" s="55" t="b">
        <f t="shared" si="82"/>
        <v>0</v>
      </c>
      <c r="X302" s="55" t="b">
        <f t="shared" si="83"/>
        <v>0</v>
      </c>
      <c r="Y302" s="55" t="str">
        <f t="shared" si="75"/>
        <v/>
      </c>
    </row>
    <row r="303" spans="1:25" x14ac:dyDescent="0.2">
      <c r="A303" s="69" t="str">
        <f t="shared" si="76"/>
        <v/>
      </c>
      <c r="G303" s="131" t="str">
        <f>IF(B303&lt;&gt;"",IF(E303&lt;&gt;"",VLOOKUP(E303,Configuration!$C$4:$F$7,4,FALSE),0),"")</f>
        <v/>
      </c>
      <c r="H303" s="131" t="str">
        <f t="shared" si="71"/>
        <v/>
      </c>
      <c r="O303" s="55" t="b">
        <f t="shared" si="77"/>
        <v>0</v>
      </c>
      <c r="P303" s="55">
        <f t="shared" si="78"/>
        <v>0</v>
      </c>
      <c r="Q303" s="55">
        <f t="shared" si="79"/>
        <v>0</v>
      </c>
      <c r="R303" s="55">
        <f t="shared" si="80"/>
        <v>0</v>
      </c>
      <c r="S303" s="55">
        <f t="shared" si="72"/>
        <v>0</v>
      </c>
      <c r="T303" s="55">
        <f t="shared" si="73"/>
        <v>0</v>
      </c>
      <c r="U303" s="55">
        <f t="shared" si="74"/>
        <v>0</v>
      </c>
      <c r="V303" s="55" t="b">
        <f t="shared" si="81"/>
        <v>0</v>
      </c>
      <c r="W303" s="55" t="b">
        <f t="shared" si="82"/>
        <v>0</v>
      </c>
      <c r="X303" s="55" t="b">
        <f t="shared" si="83"/>
        <v>0</v>
      </c>
      <c r="Y303" s="55" t="str">
        <f t="shared" si="75"/>
        <v/>
      </c>
    </row>
    <row r="304" spans="1:25" x14ac:dyDescent="0.2">
      <c r="A304" s="69" t="str">
        <f t="shared" si="76"/>
        <v/>
      </c>
      <c r="G304" s="131" t="str">
        <f>IF(B304&lt;&gt;"",IF(E304&lt;&gt;"",VLOOKUP(E304,Configuration!$C$4:$F$7,4,FALSE),0),"")</f>
        <v/>
      </c>
      <c r="H304" s="131" t="str">
        <f t="shared" si="71"/>
        <v/>
      </c>
      <c r="O304" s="55" t="b">
        <f t="shared" si="77"/>
        <v>0</v>
      </c>
      <c r="P304" s="55">
        <f t="shared" si="78"/>
        <v>0</v>
      </c>
      <c r="Q304" s="55">
        <f t="shared" si="79"/>
        <v>0</v>
      </c>
      <c r="R304" s="55">
        <f t="shared" si="80"/>
        <v>0</v>
      </c>
      <c r="S304" s="55">
        <f t="shared" si="72"/>
        <v>0</v>
      </c>
      <c r="T304" s="55">
        <f t="shared" si="73"/>
        <v>0</v>
      </c>
      <c r="U304" s="55">
        <f t="shared" si="74"/>
        <v>0</v>
      </c>
      <c r="V304" s="55" t="b">
        <f t="shared" si="81"/>
        <v>0</v>
      </c>
      <c r="W304" s="55" t="b">
        <f t="shared" si="82"/>
        <v>0</v>
      </c>
      <c r="X304" s="55" t="b">
        <f t="shared" si="83"/>
        <v>0</v>
      </c>
      <c r="Y304" s="55" t="str">
        <f t="shared" si="75"/>
        <v/>
      </c>
    </row>
    <row r="305" spans="1:25" x14ac:dyDescent="0.2">
      <c r="A305" s="69" t="str">
        <f t="shared" si="76"/>
        <v/>
      </c>
      <c r="G305" s="131" t="str">
        <f>IF(B305&lt;&gt;"",IF(E305&lt;&gt;"",VLOOKUP(E305,Configuration!$C$4:$F$7,4,FALSE),0),"")</f>
        <v/>
      </c>
      <c r="H305" s="131" t="str">
        <f t="shared" si="71"/>
        <v/>
      </c>
      <c r="O305" s="55" t="b">
        <f t="shared" si="77"/>
        <v>0</v>
      </c>
      <c r="P305" s="55">
        <f t="shared" si="78"/>
        <v>0</v>
      </c>
      <c r="Q305" s="55">
        <f t="shared" si="79"/>
        <v>0</v>
      </c>
      <c r="R305" s="55">
        <f t="shared" si="80"/>
        <v>0</v>
      </c>
      <c r="S305" s="55">
        <f t="shared" si="72"/>
        <v>0</v>
      </c>
      <c r="T305" s="55">
        <f t="shared" si="73"/>
        <v>0</v>
      </c>
      <c r="U305" s="55">
        <f t="shared" si="74"/>
        <v>0</v>
      </c>
      <c r="V305" s="55" t="b">
        <f t="shared" si="81"/>
        <v>0</v>
      </c>
      <c r="W305" s="55" t="b">
        <f t="shared" si="82"/>
        <v>0</v>
      </c>
      <c r="X305" s="55" t="b">
        <f t="shared" si="83"/>
        <v>0</v>
      </c>
      <c r="Y305" s="55" t="str">
        <f t="shared" si="75"/>
        <v/>
      </c>
    </row>
    <row r="306" spans="1:25" x14ac:dyDescent="0.2">
      <c r="A306" s="69" t="str">
        <f t="shared" si="76"/>
        <v/>
      </c>
      <c r="G306" s="131" t="str">
        <f>IF(B306&lt;&gt;"",IF(E306&lt;&gt;"",VLOOKUP(E306,Configuration!$C$4:$F$7,4,FALSE),0),"")</f>
        <v/>
      </c>
      <c r="H306" s="131" t="str">
        <f t="shared" si="71"/>
        <v/>
      </c>
      <c r="O306" s="55" t="b">
        <f t="shared" si="77"/>
        <v>0</v>
      </c>
      <c r="P306" s="55">
        <f t="shared" si="78"/>
        <v>0</v>
      </c>
      <c r="Q306" s="55">
        <f t="shared" si="79"/>
        <v>0</v>
      </c>
      <c r="R306" s="55">
        <f t="shared" si="80"/>
        <v>0</v>
      </c>
      <c r="S306" s="55">
        <f t="shared" si="72"/>
        <v>0</v>
      </c>
      <c r="T306" s="55">
        <f t="shared" si="73"/>
        <v>0</v>
      </c>
      <c r="U306" s="55">
        <f t="shared" si="74"/>
        <v>0</v>
      </c>
      <c r="V306" s="55" t="b">
        <f t="shared" si="81"/>
        <v>0</v>
      </c>
      <c r="W306" s="55" t="b">
        <f t="shared" si="82"/>
        <v>0</v>
      </c>
      <c r="X306" s="55" t="b">
        <f t="shared" si="83"/>
        <v>0</v>
      </c>
      <c r="Y306" s="55" t="str">
        <f t="shared" si="75"/>
        <v/>
      </c>
    </row>
    <row r="307" spans="1:25" x14ac:dyDescent="0.2">
      <c r="A307" s="69" t="str">
        <f t="shared" si="76"/>
        <v/>
      </c>
      <c r="G307" s="131" t="str">
        <f>IF(B307&lt;&gt;"",IF(E307&lt;&gt;"",VLOOKUP(E307,Configuration!$C$4:$F$7,4,FALSE),0),"")</f>
        <v/>
      </c>
      <c r="H307" s="131" t="str">
        <f t="shared" si="71"/>
        <v/>
      </c>
      <c r="O307" s="55" t="b">
        <f t="shared" si="77"/>
        <v>0</v>
      </c>
      <c r="P307" s="55">
        <f t="shared" si="78"/>
        <v>0</v>
      </c>
      <c r="Q307" s="55">
        <f t="shared" si="79"/>
        <v>0</v>
      </c>
      <c r="R307" s="55">
        <f t="shared" si="80"/>
        <v>0</v>
      </c>
      <c r="S307" s="55">
        <f t="shared" si="72"/>
        <v>0</v>
      </c>
      <c r="T307" s="55">
        <f t="shared" si="73"/>
        <v>0</v>
      </c>
      <c r="U307" s="55">
        <f t="shared" si="74"/>
        <v>0</v>
      </c>
      <c r="V307" s="55" t="b">
        <f t="shared" si="81"/>
        <v>0</v>
      </c>
      <c r="W307" s="55" t="b">
        <f t="shared" si="82"/>
        <v>0</v>
      </c>
      <c r="X307" s="55" t="b">
        <f t="shared" si="83"/>
        <v>0</v>
      </c>
      <c r="Y307" s="55" t="str">
        <f t="shared" si="75"/>
        <v/>
      </c>
    </row>
    <row r="308" spans="1:25" x14ac:dyDescent="0.2">
      <c r="A308" s="69" t="str">
        <f t="shared" si="76"/>
        <v/>
      </c>
      <c r="G308" s="131" t="str">
        <f>IF(B308&lt;&gt;"",IF(E308&lt;&gt;"",VLOOKUP(E308,Configuration!$C$4:$F$7,4,FALSE),0),"")</f>
        <v/>
      </c>
      <c r="H308" s="131" t="str">
        <f t="shared" si="71"/>
        <v/>
      </c>
      <c r="O308" s="55" t="b">
        <f t="shared" si="77"/>
        <v>0</v>
      </c>
      <c r="P308" s="55">
        <f t="shared" si="78"/>
        <v>0</v>
      </c>
      <c r="Q308" s="55">
        <f t="shared" si="79"/>
        <v>0</v>
      </c>
      <c r="R308" s="55">
        <f t="shared" si="80"/>
        <v>0</v>
      </c>
      <c r="S308" s="55">
        <f t="shared" si="72"/>
        <v>0</v>
      </c>
      <c r="T308" s="55">
        <f t="shared" si="73"/>
        <v>0</v>
      </c>
      <c r="U308" s="55">
        <f t="shared" si="74"/>
        <v>0</v>
      </c>
      <c r="V308" s="55" t="b">
        <f t="shared" si="81"/>
        <v>0</v>
      </c>
      <c r="W308" s="55" t="b">
        <f t="shared" si="82"/>
        <v>0</v>
      </c>
      <c r="X308" s="55" t="b">
        <f t="shared" si="83"/>
        <v>0</v>
      </c>
      <c r="Y308" s="55" t="str">
        <f t="shared" si="75"/>
        <v/>
      </c>
    </row>
    <row r="309" spans="1:25" x14ac:dyDescent="0.2">
      <c r="A309" s="69" t="str">
        <f t="shared" si="76"/>
        <v/>
      </c>
      <c r="G309" s="131" t="str">
        <f>IF(B309&lt;&gt;"",IF(E309&lt;&gt;"",VLOOKUP(E309,Configuration!$C$4:$F$7,4,FALSE),0),"")</f>
        <v/>
      </c>
      <c r="H309" s="131" t="str">
        <f t="shared" si="71"/>
        <v/>
      </c>
      <c r="O309" s="55" t="b">
        <f t="shared" si="77"/>
        <v>0</v>
      </c>
      <c r="P309" s="55">
        <f t="shared" si="78"/>
        <v>0</v>
      </c>
      <c r="Q309" s="55">
        <f t="shared" si="79"/>
        <v>0</v>
      </c>
      <c r="R309" s="55">
        <f t="shared" si="80"/>
        <v>0</v>
      </c>
      <c r="S309" s="55">
        <f t="shared" si="72"/>
        <v>0</v>
      </c>
      <c r="T309" s="55">
        <f t="shared" si="73"/>
        <v>0</v>
      </c>
      <c r="U309" s="55">
        <f t="shared" si="74"/>
        <v>0</v>
      </c>
      <c r="V309" s="55" t="b">
        <f t="shared" si="81"/>
        <v>0</v>
      </c>
      <c r="W309" s="55" t="b">
        <f t="shared" si="82"/>
        <v>0</v>
      </c>
      <c r="X309" s="55" t="b">
        <f t="shared" si="83"/>
        <v>0</v>
      </c>
      <c r="Y309" s="55" t="str">
        <f t="shared" si="75"/>
        <v/>
      </c>
    </row>
    <row r="310" spans="1:25" x14ac:dyDescent="0.2">
      <c r="A310" s="69" t="str">
        <f t="shared" si="76"/>
        <v/>
      </c>
      <c r="G310" s="131" t="str">
        <f>IF(B310&lt;&gt;"",IF(E310&lt;&gt;"",VLOOKUP(E310,Configuration!$C$4:$F$7,4,FALSE),0),"")</f>
        <v/>
      </c>
      <c r="H310" s="131" t="str">
        <f t="shared" si="71"/>
        <v/>
      </c>
      <c r="O310" s="55" t="b">
        <f t="shared" si="77"/>
        <v>0</v>
      </c>
      <c r="P310" s="55">
        <f t="shared" si="78"/>
        <v>0</v>
      </c>
      <c r="Q310" s="55">
        <f t="shared" si="79"/>
        <v>0</v>
      </c>
      <c r="R310" s="55">
        <f t="shared" si="80"/>
        <v>0</v>
      </c>
      <c r="S310" s="55">
        <f t="shared" si="72"/>
        <v>0</v>
      </c>
      <c r="T310" s="55">
        <f t="shared" si="73"/>
        <v>0</v>
      </c>
      <c r="U310" s="55">
        <f t="shared" si="74"/>
        <v>0</v>
      </c>
      <c r="V310" s="55" t="b">
        <f t="shared" si="81"/>
        <v>0</v>
      </c>
      <c r="W310" s="55" t="b">
        <f t="shared" si="82"/>
        <v>0</v>
      </c>
      <c r="X310" s="55" t="b">
        <f t="shared" si="83"/>
        <v>0</v>
      </c>
      <c r="Y310" s="55" t="str">
        <f t="shared" si="75"/>
        <v/>
      </c>
    </row>
    <row r="311" spans="1:25" x14ac:dyDescent="0.2">
      <c r="A311" s="69" t="str">
        <f t="shared" si="76"/>
        <v/>
      </c>
      <c r="G311" s="131" t="str">
        <f>IF(B311&lt;&gt;"",IF(E311&lt;&gt;"",VLOOKUP(E311,Configuration!$C$4:$F$7,4,FALSE),0),"")</f>
        <v/>
      </c>
      <c r="H311" s="131" t="str">
        <f t="shared" si="71"/>
        <v/>
      </c>
      <c r="O311" s="55" t="b">
        <f t="shared" si="77"/>
        <v>0</v>
      </c>
      <c r="P311" s="55">
        <f t="shared" si="78"/>
        <v>0</v>
      </c>
      <c r="Q311" s="55">
        <f t="shared" si="79"/>
        <v>0</v>
      </c>
      <c r="R311" s="55">
        <f t="shared" si="80"/>
        <v>0</v>
      </c>
      <c r="S311" s="55">
        <f t="shared" si="72"/>
        <v>0</v>
      </c>
      <c r="T311" s="55">
        <f t="shared" si="73"/>
        <v>0</v>
      </c>
      <c r="U311" s="55">
        <f t="shared" si="74"/>
        <v>0</v>
      </c>
      <c r="V311" s="55" t="b">
        <f t="shared" si="81"/>
        <v>0</v>
      </c>
      <c r="W311" s="55" t="b">
        <f t="shared" si="82"/>
        <v>0</v>
      </c>
      <c r="X311" s="55" t="b">
        <f t="shared" si="83"/>
        <v>0</v>
      </c>
      <c r="Y311" s="55" t="str">
        <f t="shared" si="75"/>
        <v/>
      </c>
    </row>
    <row r="312" spans="1:25" x14ac:dyDescent="0.2">
      <c r="A312" s="69" t="str">
        <f t="shared" si="76"/>
        <v/>
      </c>
      <c r="G312" s="131" t="str">
        <f>IF(B312&lt;&gt;"",IF(E312&lt;&gt;"",VLOOKUP(E312,Configuration!$C$4:$F$7,4,FALSE),0),"")</f>
        <v/>
      </c>
      <c r="H312" s="131" t="str">
        <f t="shared" si="71"/>
        <v/>
      </c>
      <c r="O312" s="55" t="b">
        <f t="shared" si="77"/>
        <v>0</v>
      </c>
      <c r="P312" s="55">
        <f t="shared" si="78"/>
        <v>0</v>
      </c>
      <c r="Q312" s="55">
        <f t="shared" si="79"/>
        <v>0</v>
      </c>
      <c r="R312" s="55">
        <f t="shared" si="80"/>
        <v>0</v>
      </c>
      <c r="S312" s="55">
        <f t="shared" si="72"/>
        <v>0</v>
      </c>
      <c r="T312" s="55">
        <f t="shared" si="73"/>
        <v>0</v>
      </c>
      <c r="U312" s="55">
        <f t="shared" si="74"/>
        <v>0</v>
      </c>
      <c r="V312" s="55" t="b">
        <f t="shared" si="81"/>
        <v>0</v>
      </c>
      <c r="W312" s="55" t="b">
        <f t="shared" si="82"/>
        <v>0</v>
      </c>
      <c r="X312" s="55" t="b">
        <f t="shared" si="83"/>
        <v>0</v>
      </c>
      <c r="Y312" s="55" t="str">
        <f t="shared" si="75"/>
        <v/>
      </c>
    </row>
    <row r="313" spans="1:25" x14ac:dyDescent="0.2">
      <c r="A313" s="69" t="str">
        <f t="shared" si="76"/>
        <v/>
      </c>
      <c r="G313" s="131" t="str">
        <f>IF(B313&lt;&gt;"",IF(E313&lt;&gt;"",VLOOKUP(E313,Configuration!$C$4:$F$7,4,FALSE),0),"")</f>
        <v/>
      </c>
      <c r="H313" s="131" t="str">
        <f t="shared" si="71"/>
        <v/>
      </c>
      <c r="O313" s="55" t="b">
        <f t="shared" si="77"/>
        <v>0</v>
      </c>
      <c r="P313" s="55">
        <f t="shared" si="78"/>
        <v>0</v>
      </c>
      <c r="Q313" s="55">
        <f t="shared" si="79"/>
        <v>0</v>
      </c>
      <c r="R313" s="55">
        <f t="shared" si="80"/>
        <v>0</v>
      </c>
      <c r="S313" s="55">
        <f t="shared" si="72"/>
        <v>0</v>
      </c>
      <c r="T313" s="55">
        <f t="shared" si="73"/>
        <v>0</v>
      </c>
      <c r="U313" s="55">
        <f t="shared" si="74"/>
        <v>0</v>
      </c>
      <c r="V313" s="55" t="b">
        <f t="shared" si="81"/>
        <v>0</v>
      </c>
      <c r="W313" s="55" t="b">
        <f t="shared" si="82"/>
        <v>0</v>
      </c>
      <c r="X313" s="55" t="b">
        <f t="shared" si="83"/>
        <v>0</v>
      </c>
      <c r="Y313" s="55" t="str">
        <f t="shared" si="75"/>
        <v/>
      </c>
    </row>
    <row r="314" spans="1:25" x14ac:dyDescent="0.2">
      <c r="A314" s="69" t="str">
        <f t="shared" si="76"/>
        <v/>
      </c>
      <c r="G314" s="131" t="str">
        <f>IF(B314&lt;&gt;"",IF(E314&lt;&gt;"",VLOOKUP(E314,Configuration!$C$4:$F$7,4,FALSE),0),"")</f>
        <v/>
      </c>
      <c r="H314" s="131" t="str">
        <f t="shared" si="71"/>
        <v/>
      </c>
      <c r="O314" s="55" t="b">
        <f t="shared" si="77"/>
        <v>0</v>
      </c>
      <c r="P314" s="55">
        <f t="shared" si="78"/>
        <v>0</v>
      </c>
      <c r="Q314" s="55">
        <f t="shared" si="79"/>
        <v>0</v>
      </c>
      <c r="R314" s="55">
        <f t="shared" si="80"/>
        <v>0</v>
      </c>
      <c r="S314" s="55">
        <f t="shared" si="72"/>
        <v>0</v>
      </c>
      <c r="T314" s="55">
        <f t="shared" si="73"/>
        <v>0</v>
      </c>
      <c r="U314" s="55">
        <f t="shared" si="74"/>
        <v>0</v>
      </c>
      <c r="V314" s="55" t="b">
        <f t="shared" si="81"/>
        <v>0</v>
      </c>
      <c r="W314" s="55" t="b">
        <f t="shared" si="82"/>
        <v>0</v>
      </c>
      <c r="X314" s="55" t="b">
        <f t="shared" si="83"/>
        <v>0</v>
      </c>
      <c r="Y314" s="55" t="str">
        <f t="shared" si="75"/>
        <v/>
      </c>
    </row>
    <row r="315" spans="1:25" x14ac:dyDescent="0.2">
      <c r="A315" s="69" t="str">
        <f t="shared" si="76"/>
        <v/>
      </c>
      <c r="G315" s="131" t="str">
        <f>IF(B315&lt;&gt;"",IF(E315&lt;&gt;"",VLOOKUP(E315,Configuration!$C$4:$F$7,4,FALSE),0),"")</f>
        <v/>
      </c>
      <c r="H315" s="131" t="str">
        <f t="shared" si="71"/>
        <v/>
      </c>
      <c r="O315" s="55" t="b">
        <f t="shared" si="77"/>
        <v>0</v>
      </c>
      <c r="P315" s="55">
        <f t="shared" si="78"/>
        <v>0</v>
      </c>
      <c r="Q315" s="55">
        <f t="shared" si="79"/>
        <v>0</v>
      </c>
      <c r="R315" s="55">
        <f t="shared" si="80"/>
        <v>0</v>
      </c>
      <c r="S315" s="55">
        <f t="shared" si="72"/>
        <v>0</v>
      </c>
      <c r="T315" s="55">
        <f t="shared" si="73"/>
        <v>0</v>
      </c>
      <c r="U315" s="55">
        <f t="shared" si="74"/>
        <v>0</v>
      </c>
      <c r="V315" s="55" t="b">
        <f t="shared" si="81"/>
        <v>0</v>
      </c>
      <c r="W315" s="55" t="b">
        <f t="shared" si="82"/>
        <v>0</v>
      </c>
      <c r="X315" s="55" t="b">
        <f t="shared" si="83"/>
        <v>0</v>
      </c>
      <c r="Y315" s="55" t="str">
        <f t="shared" si="75"/>
        <v/>
      </c>
    </row>
    <row r="316" spans="1:25" x14ac:dyDescent="0.2">
      <c r="A316" s="69" t="str">
        <f t="shared" si="76"/>
        <v/>
      </c>
      <c r="G316" s="131" t="str">
        <f>IF(B316&lt;&gt;"",IF(E316&lt;&gt;"",VLOOKUP(E316,Configuration!$C$4:$F$7,4,FALSE),0),"")</f>
        <v/>
      </c>
      <c r="H316" s="131" t="str">
        <f t="shared" si="71"/>
        <v/>
      </c>
      <c r="O316" s="55" t="b">
        <f t="shared" si="77"/>
        <v>0</v>
      </c>
      <c r="P316" s="55">
        <f t="shared" si="78"/>
        <v>0</v>
      </c>
      <c r="Q316" s="55">
        <f t="shared" si="79"/>
        <v>0</v>
      </c>
      <c r="R316" s="55">
        <f t="shared" si="80"/>
        <v>0</v>
      </c>
      <c r="S316" s="55">
        <f t="shared" si="72"/>
        <v>0</v>
      </c>
      <c r="T316" s="55">
        <f t="shared" si="73"/>
        <v>0</v>
      </c>
      <c r="U316" s="55">
        <f t="shared" si="74"/>
        <v>0</v>
      </c>
      <c r="V316" s="55" t="b">
        <f t="shared" si="81"/>
        <v>0</v>
      </c>
      <c r="W316" s="55" t="b">
        <f t="shared" si="82"/>
        <v>0</v>
      </c>
      <c r="X316" s="55" t="b">
        <f t="shared" si="83"/>
        <v>0</v>
      </c>
      <c r="Y316" s="55" t="str">
        <f t="shared" si="75"/>
        <v/>
      </c>
    </row>
    <row r="317" spans="1:25" x14ac:dyDescent="0.2">
      <c r="A317" s="69" t="str">
        <f t="shared" si="76"/>
        <v/>
      </c>
      <c r="G317" s="131" t="str">
        <f>IF(B317&lt;&gt;"",IF(E317&lt;&gt;"",VLOOKUP(E317,Configuration!$C$4:$F$7,4,FALSE),0),"")</f>
        <v/>
      </c>
      <c r="H317" s="131" t="str">
        <f t="shared" si="71"/>
        <v/>
      </c>
      <c r="O317" s="55" t="b">
        <f t="shared" si="77"/>
        <v>0</v>
      </c>
      <c r="P317" s="55">
        <f t="shared" si="78"/>
        <v>0</v>
      </c>
      <c r="Q317" s="55">
        <f t="shared" si="79"/>
        <v>0</v>
      </c>
      <c r="R317" s="55">
        <f t="shared" si="80"/>
        <v>0</v>
      </c>
      <c r="S317" s="55">
        <f t="shared" si="72"/>
        <v>0</v>
      </c>
      <c r="T317" s="55">
        <f t="shared" si="73"/>
        <v>0</v>
      </c>
      <c r="U317" s="55">
        <f t="shared" si="74"/>
        <v>0</v>
      </c>
      <c r="V317" s="55" t="b">
        <f t="shared" si="81"/>
        <v>0</v>
      </c>
      <c r="W317" s="55" t="b">
        <f t="shared" si="82"/>
        <v>0</v>
      </c>
      <c r="X317" s="55" t="b">
        <f t="shared" si="83"/>
        <v>0</v>
      </c>
      <c r="Y317" s="55" t="str">
        <f t="shared" si="75"/>
        <v/>
      </c>
    </row>
    <row r="318" spans="1:25" x14ac:dyDescent="0.2">
      <c r="A318" s="69" t="str">
        <f t="shared" si="76"/>
        <v/>
      </c>
      <c r="G318" s="131" t="str">
        <f>IF(B318&lt;&gt;"",IF(E318&lt;&gt;"",VLOOKUP(E318,Configuration!$C$4:$F$7,4,FALSE),0),"")</f>
        <v/>
      </c>
      <c r="H318" s="131" t="str">
        <f t="shared" si="71"/>
        <v/>
      </c>
      <c r="O318" s="55" t="b">
        <f t="shared" si="77"/>
        <v>0</v>
      </c>
      <c r="P318" s="55">
        <f t="shared" si="78"/>
        <v>0</v>
      </c>
      <c r="Q318" s="55">
        <f t="shared" si="79"/>
        <v>0</v>
      </c>
      <c r="R318" s="55">
        <f t="shared" si="80"/>
        <v>0</v>
      </c>
      <c r="S318" s="55">
        <f t="shared" si="72"/>
        <v>0</v>
      </c>
      <c r="T318" s="55">
        <f t="shared" si="73"/>
        <v>0</v>
      </c>
      <c r="U318" s="55">
        <f t="shared" si="74"/>
        <v>0</v>
      </c>
      <c r="V318" s="55" t="b">
        <f t="shared" si="81"/>
        <v>0</v>
      </c>
      <c r="W318" s="55" t="b">
        <f t="shared" si="82"/>
        <v>0</v>
      </c>
      <c r="X318" s="55" t="b">
        <f t="shared" si="83"/>
        <v>0</v>
      </c>
      <c r="Y318" s="55" t="str">
        <f t="shared" si="75"/>
        <v/>
      </c>
    </row>
    <row r="319" spans="1:25" x14ac:dyDescent="0.2">
      <c r="A319" s="69" t="str">
        <f t="shared" si="76"/>
        <v/>
      </c>
      <c r="G319" s="131" t="str">
        <f>IF(B319&lt;&gt;"",IF(E319&lt;&gt;"",VLOOKUP(E319,Configuration!$C$4:$F$7,4,FALSE),0),"")</f>
        <v/>
      </c>
      <c r="H319" s="131" t="str">
        <f t="shared" si="71"/>
        <v/>
      </c>
      <c r="O319" s="55" t="b">
        <f t="shared" si="77"/>
        <v>0</v>
      </c>
      <c r="P319" s="55">
        <f t="shared" si="78"/>
        <v>0</v>
      </c>
      <c r="Q319" s="55">
        <f t="shared" si="79"/>
        <v>0</v>
      </c>
      <c r="R319" s="55">
        <f t="shared" si="80"/>
        <v>0</v>
      </c>
      <c r="S319" s="55">
        <f t="shared" si="72"/>
        <v>0</v>
      </c>
      <c r="T319" s="55">
        <f t="shared" si="73"/>
        <v>0</v>
      </c>
      <c r="U319" s="55">
        <f t="shared" si="74"/>
        <v>0</v>
      </c>
      <c r="V319" s="55" t="b">
        <f t="shared" si="81"/>
        <v>0</v>
      </c>
      <c r="W319" s="55" t="b">
        <f t="shared" si="82"/>
        <v>0</v>
      </c>
      <c r="X319" s="55" t="b">
        <f t="shared" si="83"/>
        <v>0</v>
      </c>
      <c r="Y319" s="55" t="str">
        <f t="shared" si="75"/>
        <v/>
      </c>
    </row>
    <row r="320" spans="1:25" x14ac:dyDescent="0.2">
      <c r="A320" s="69" t="str">
        <f t="shared" si="76"/>
        <v/>
      </c>
      <c r="G320" s="131" t="str">
        <f>IF(B320&lt;&gt;"",IF(E320&lt;&gt;"",VLOOKUP(E320,Configuration!$C$4:$F$7,4,FALSE),0),"")</f>
        <v/>
      </c>
      <c r="H320" s="131" t="str">
        <f t="shared" si="71"/>
        <v/>
      </c>
      <c r="O320" s="55" t="b">
        <f t="shared" si="77"/>
        <v>0</v>
      </c>
      <c r="P320" s="55">
        <f t="shared" si="78"/>
        <v>0</v>
      </c>
      <c r="Q320" s="55">
        <f t="shared" si="79"/>
        <v>0</v>
      </c>
      <c r="R320" s="55">
        <f t="shared" si="80"/>
        <v>0</v>
      </c>
      <c r="S320" s="55">
        <f t="shared" si="72"/>
        <v>0</v>
      </c>
      <c r="T320" s="55">
        <f t="shared" si="73"/>
        <v>0</v>
      </c>
      <c r="U320" s="55">
        <f t="shared" si="74"/>
        <v>0</v>
      </c>
      <c r="V320" s="55" t="b">
        <f t="shared" si="81"/>
        <v>0</v>
      </c>
      <c r="W320" s="55" t="b">
        <f t="shared" si="82"/>
        <v>0</v>
      </c>
      <c r="X320" s="55" t="b">
        <f t="shared" si="83"/>
        <v>0</v>
      </c>
      <c r="Y320" s="55" t="str">
        <f t="shared" si="75"/>
        <v/>
      </c>
    </row>
    <row r="321" spans="1:25" x14ac:dyDescent="0.2">
      <c r="A321" s="69" t="str">
        <f t="shared" si="76"/>
        <v/>
      </c>
      <c r="G321" s="131" t="str">
        <f>IF(B321&lt;&gt;"",IF(E321&lt;&gt;"",VLOOKUP(E321,Configuration!$C$4:$F$7,4,FALSE),0),"")</f>
        <v/>
      </c>
      <c r="H321" s="131" t="str">
        <f t="shared" si="71"/>
        <v/>
      </c>
      <c r="O321" s="55" t="b">
        <f t="shared" si="77"/>
        <v>0</v>
      </c>
      <c r="P321" s="55">
        <f t="shared" si="78"/>
        <v>0</v>
      </c>
      <c r="Q321" s="55">
        <f t="shared" si="79"/>
        <v>0</v>
      </c>
      <c r="R321" s="55">
        <f t="shared" si="80"/>
        <v>0</v>
      </c>
      <c r="S321" s="55">
        <f t="shared" si="72"/>
        <v>0</v>
      </c>
      <c r="T321" s="55">
        <f t="shared" si="73"/>
        <v>0</v>
      </c>
      <c r="U321" s="55">
        <f t="shared" si="74"/>
        <v>0</v>
      </c>
      <c r="V321" s="55" t="b">
        <f t="shared" si="81"/>
        <v>0</v>
      </c>
      <c r="W321" s="55" t="b">
        <f t="shared" si="82"/>
        <v>0</v>
      </c>
      <c r="X321" s="55" t="b">
        <f t="shared" si="83"/>
        <v>0</v>
      </c>
      <c r="Y321" s="55" t="str">
        <f t="shared" si="75"/>
        <v/>
      </c>
    </row>
    <row r="322" spans="1:25" x14ac:dyDescent="0.2">
      <c r="A322" s="69" t="str">
        <f t="shared" si="76"/>
        <v/>
      </c>
      <c r="G322" s="131" t="str">
        <f>IF(B322&lt;&gt;"",IF(E322&lt;&gt;"",VLOOKUP(E322,Configuration!$C$4:$F$7,4,FALSE),0),"")</f>
        <v/>
      </c>
      <c r="H322" s="131" t="str">
        <f t="shared" si="71"/>
        <v/>
      </c>
      <c r="O322" s="55" t="b">
        <f t="shared" si="77"/>
        <v>0</v>
      </c>
      <c r="P322" s="55">
        <f t="shared" si="78"/>
        <v>0</v>
      </c>
      <c r="Q322" s="55">
        <f t="shared" si="79"/>
        <v>0</v>
      </c>
      <c r="R322" s="55">
        <f t="shared" si="80"/>
        <v>0</v>
      </c>
      <c r="S322" s="55">
        <f t="shared" si="72"/>
        <v>0</v>
      </c>
      <c r="T322" s="55">
        <f t="shared" si="73"/>
        <v>0</v>
      </c>
      <c r="U322" s="55">
        <f t="shared" si="74"/>
        <v>0</v>
      </c>
      <c r="V322" s="55" t="b">
        <f t="shared" si="81"/>
        <v>0</v>
      </c>
      <c r="W322" s="55" t="b">
        <f t="shared" si="82"/>
        <v>0</v>
      </c>
      <c r="X322" s="55" t="b">
        <f t="shared" si="83"/>
        <v>0</v>
      </c>
      <c r="Y322" s="55" t="str">
        <f t="shared" si="75"/>
        <v/>
      </c>
    </row>
    <row r="323" spans="1:25" x14ac:dyDescent="0.2">
      <c r="A323" s="69" t="str">
        <f t="shared" si="76"/>
        <v/>
      </c>
      <c r="G323" s="131" t="str">
        <f>IF(B323&lt;&gt;"",IF(E323&lt;&gt;"",VLOOKUP(E323,Configuration!$C$4:$F$7,4,FALSE),0),"")</f>
        <v/>
      </c>
      <c r="H323" s="131" t="str">
        <f t="shared" si="71"/>
        <v/>
      </c>
      <c r="O323" s="55" t="b">
        <f t="shared" si="77"/>
        <v>0</v>
      </c>
      <c r="P323" s="55">
        <f t="shared" si="78"/>
        <v>0</v>
      </c>
      <c r="Q323" s="55">
        <f t="shared" si="79"/>
        <v>0</v>
      </c>
      <c r="R323" s="55">
        <f t="shared" si="80"/>
        <v>0</v>
      </c>
      <c r="S323" s="55">
        <f t="shared" si="72"/>
        <v>0</v>
      </c>
      <c r="T323" s="55">
        <f t="shared" si="73"/>
        <v>0</v>
      </c>
      <c r="U323" s="55">
        <f t="shared" si="74"/>
        <v>0</v>
      </c>
      <c r="V323" s="55" t="b">
        <f t="shared" si="81"/>
        <v>0</v>
      </c>
      <c r="W323" s="55" t="b">
        <f t="shared" si="82"/>
        <v>0</v>
      </c>
      <c r="X323" s="55" t="b">
        <f t="shared" si="83"/>
        <v>0</v>
      </c>
      <c r="Y323" s="55" t="str">
        <f t="shared" si="75"/>
        <v/>
      </c>
    </row>
    <row r="324" spans="1:25" x14ac:dyDescent="0.2">
      <c r="A324" s="69" t="str">
        <f t="shared" si="76"/>
        <v/>
      </c>
      <c r="G324" s="131" t="str">
        <f>IF(B324&lt;&gt;"",IF(E324&lt;&gt;"",VLOOKUP(E324,Configuration!$C$4:$F$7,4,FALSE),0),"")</f>
        <v/>
      </c>
      <c r="H324" s="131" t="str">
        <f t="shared" si="71"/>
        <v/>
      </c>
      <c r="O324" s="55" t="b">
        <f t="shared" si="77"/>
        <v>0</v>
      </c>
      <c r="P324" s="55">
        <f t="shared" si="78"/>
        <v>0</v>
      </c>
      <c r="Q324" s="55">
        <f t="shared" si="79"/>
        <v>0</v>
      </c>
      <c r="R324" s="55">
        <f t="shared" si="80"/>
        <v>0</v>
      </c>
      <c r="S324" s="55">
        <f t="shared" si="72"/>
        <v>0</v>
      </c>
      <c r="T324" s="55">
        <f t="shared" si="73"/>
        <v>0</v>
      </c>
      <c r="U324" s="55">
        <f t="shared" si="74"/>
        <v>0</v>
      </c>
      <c r="V324" s="55" t="b">
        <f t="shared" si="81"/>
        <v>0</v>
      </c>
      <c r="W324" s="55" t="b">
        <f t="shared" si="82"/>
        <v>0</v>
      </c>
      <c r="X324" s="55" t="b">
        <f t="shared" si="83"/>
        <v>0</v>
      </c>
      <c r="Y324" s="55" t="str">
        <f t="shared" si="75"/>
        <v/>
      </c>
    </row>
    <row r="325" spans="1:25" x14ac:dyDescent="0.2">
      <c r="A325" s="69" t="str">
        <f t="shared" si="76"/>
        <v/>
      </c>
      <c r="G325" s="131" t="str">
        <f>IF(B325&lt;&gt;"",IF(E325&lt;&gt;"",VLOOKUP(E325,Configuration!$C$4:$F$7,4,FALSE),0),"")</f>
        <v/>
      </c>
      <c r="H325" s="131" t="str">
        <f t="shared" ref="H325:H388" si="84">IF(B325&lt;&gt;"",IF(AND(E325&lt;&gt;"",K325&lt;&gt;_out),G325*IF(F325&gt;0,F325,1),0),"")</f>
        <v/>
      </c>
      <c r="O325" s="55" t="b">
        <f t="shared" si="77"/>
        <v>0</v>
      </c>
      <c r="P325" s="55">
        <f t="shared" si="78"/>
        <v>0</v>
      </c>
      <c r="Q325" s="55">
        <f t="shared" si="79"/>
        <v>0</v>
      </c>
      <c r="R325" s="55">
        <f t="shared" si="80"/>
        <v>0</v>
      </c>
      <c r="S325" s="55">
        <f t="shared" ref="S325:S388" si="85">IF(LOWER(I325)=LOWER(_tolaunch),Y325,0)</f>
        <v>0</v>
      </c>
      <c r="T325" s="55">
        <f t="shared" ref="T325:T388" si="86">IF(LOWER(I325)=LOWER(_posibletolaunch),Y325,0)</f>
        <v>0</v>
      </c>
      <c r="U325" s="55">
        <f t="shared" ref="U325:U388" si="87">IF(LOWER(I325)=LOWER(_later),Y325,0)</f>
        <v>0</v>
      </c>
      <c r="V325" s="55" t="b">
        <f t="shared" si="81"/>
        <v>0</v>
      </c>
      <c r="W325" s="55" t="b">
        <f t="shared" si="82"/>
        <v>0</v>
      </c>
      <c r="X325" s="55" t="b">
        <f t="shared" si="83"/>
        <v>0</v>
      </c>
      <c r="Y325" s="55" t="str">
        <f t="shared" ref="Y325:Y388" si="88">IF(B325&lt;&gt;"",IF(AND(E325&lt;&gt;"",K325=_out),G325*IF(F325&gt;0,F325,1),0),"")</f>
        <v/>
      </c>
    </row>
    <row r="326" spans="1:25" x14ac:dyDescent="0.2">
      <c r="A326" s="69" t="str">
        <f t="shared" si="76"/>
        <v/>
      </c>
      <c r="G326" s="131" t="str">
        <f>IF(B326&lt;&gt;"",IF(E326&lt;&gt;"",VLOOKUP(E326,Configuration!$C$4:$F$7,4,FALSE),0),"")</f>
        <v/>
      </c>
      <c r="H326" s="131" t="str">
        <f t="shared" si="84"/>
        <v/>
      </c>
      <c r="O326" s="55" t="b">
        <f t="shared" si="77"/>
        <v>0</v>
      </c>
      <c r="P326" s="55">
        <f t="shared" si="78"/>
        <v>0</v>
      </c>
      <c r="Q326" s="55">
        <f t="shared" si="79"/>
        <v>0</v>
      </c>
      <c r="R326" s="55">
        <f t="shared" si="80"/>
        <v>0</v>
      </c>
      <c r="S326" s="55">
        <f t="shared" si="85"/>
        <v>0</v>
      </c>
      <c r="T326" s="55">
        <f t="shared" si="86"/>
        <v>0</v>
      </c>
      <c r="U326" s="55">
        <f t="shared" si="87"/>
        <v>0</v>
      </c>
      <c r="V326" s="55" t="b">
        <f t="shared" si="81"/>
        <v>0</v>
      </c>
      <c r="W326" s="55" t="b">
        <f t="shared" si="82"/>
        <v>0</v>
      </c>
      <c r="X326" s="55" t="b">
        <f t="shared" si="83"/>
        <v>0</v>
      </c>
      <c r="Y326" s="55" t="str">
        <f t="shared" si="88"/>
        <v/>
      </c>
    </row>
    <row r="327" spans="1:25" x14ac:dyDescent="0.2">
      <c r="A327" s="69" t="str">
        <f t="shared" si="76"/>
        <v/>
      </c>
      <c r="G327" s="131" t="str">
        <f>IF(B327&lt;&gt;"",IF(E327&lt;&gt;"",VLOOKUP(E327,Configuration!$C$4:$F$7,4,FALSE),0),"")</f>
        <v/>
      </c>
      <c r="H327" s="131" t="str">
        <f t="shared" si="84"/>
        <v/>
      </c>
      <c r="O327" s="55" t="b">
        <f t="shared" si="77"/>
        <v>0</v>
      </c>
      <c r="P327" s="55">
        <f t="shared" si="78"/>
        <v>0</v>
      </c>
      <c r="Q327" s="55">
        <f t="shared" si="79"/>
        <v>0</v>
      </c>
      <c r="R327" s="55">
        <f t="shared" si="80"/>
        <v>0</v>
      </c>
      <c r="S327" s="55">
        <f t="shared" si="85"/>
        <v>0</v>
      </c>
      <c r="T327" s="55">
        <f t="shared" si="86"/>
        <v>0</v>
      </c>
      <c r="U327" s="55">
        <f t="shared" si="87"/>
        <v>0</v>
      </c>
      <c r="V327" s="55" t="b">
        <f t="shared" si="81"/>
        <v>0</v>
      </c>
      <c r="W327" s="55" t="b">
        <f t="shared" si="82"/>
        <v>0</v>
      </c>
      <c r="X327" s="55" t="b">
        <f t="shared" si="83"/>
        <v>0</v>
      </c>
      <c r="Y327" s="55" t="str">
        <f t="shared" si="88"/>
        <v/>
      </c>
    </row>
    <row r="328" spans="1:25" x14ac:dyDescent="0.2">
      <c r="A328" s="69" t="str">
        <f t="shared" si="76"/>
        <v/>
      </c>
      <c r="G328" s="131" t="str">
        <f>IF(B328&lt;&gt;"",IF(E328&lt;&gt;"",VLOOKUP(E328,Configuration!$C$4:$F$7,4,FALSE),0),"")</f>
        <v/>
      </c>
      <c r="H328" s="131" t="str">
        <f t="shared" si="84"/>
        <v/>
      </c>
      <c r="O328" s="55" t="b">
        <f t="shared" si="77"/>
        <v>0</v>
      </c>
      <c r="P328" s="55">
        <f t="shared" si="78"/>
        <v>0</v>
      </c>
      <c r="Q328" s="55">
        <f t="shared" si="79"/>
        <v>0</v>
      </c>
      <c r="R328" s="55">
        <f t="shared" si="80"/>
        <v>0</v>
      </c>
      <c r="S328" s="55">
        <f t="shared" si="85"/>
        <v>0</v>
      </c>
      <c r="T328" s="55">
        <f t="shared" si="86"/>
        <v>0</v>
      </c>
      <c r="U328" s="55">
        <f t="shared" si="87"/>
        <v>0</v>
      </c>
      <c r="V328" s="55" t="b">
        <f t="shared" si="81"/>
        <v>0</v>
      </c>
      <c r="W328" s="55" t="b">
        <f t="shared" si="82"/>
        <v>0</v>
      </c>
      <c r="X328" s="55" t="b">
        <f t="shared" si="83"/>
        <v>0</v>
      </c>
      <c r="Y328" s="55" t="str">
        <f t="shared" si="88"/>
        <v/>
      </c>
    </row>
    <row r="329" spans="1:25" x14ac:dyDescent="0.2">
      <c r="A329" s="69" t="str">
        <f t="shared" si="76"/>
        <v/>
      </c>
      <c r="G329" s="131" t="str">
        <f>IF(B329&lt;&gt;"",IF(E329&lt;&gt;"",VLOOKUP(E329,Configuration!$C$4:$F$7,4,FALSE),0),"")</f>
        <v/>
      </c>
      <c r="H329" s="131" t="str">
        <f t="shared" si="84"/>
        <v/>
      </c>
      <c r="O329" s="55" t="b">
        <f t="shared" si="77"/>
        <v>0</v>
      </c>
      <c r="P329" s="55">
        <f t="shared" si="78"/>
        <v>0</v>
      </c>
      <c r="Q329" s="55">
        <f t="shared" si="79"/>
        <v>0</v>
      </c>
      <c r="R329" s="55">
        <f t="shared" si="80"/>
        <v>0</v>
      </c>
      <c r="S329" s="55">
        <f t="shared" si="85"/>
        <v>0</v>
      </c>
      <c r="T329" s="55">
        <f t="shared" si="86"/>
        <v>0</v>
      </c>
      <c r="U329" s="55">
        <f t="shared" si="87"/>
        <v>0</v>
      </c>
      <c r="V329" s="55" t="b">
        <f t="shared" si="81"/>
        <v>0</v>
      </c>
      <c r="W329" s="55" t="b">
        <f t="shared" si="82"/>
        <v>0</v>
      </c>
      <c r="X329" s="55" t="b">
        <f t="shared" si="83"/>
        <v>0</v>
      </c>
      <c r="Y329" s="55" t="str">
        <f t="shared" si="88"/>
        <v/>
      </c>
    </row>
    <row r="330" spans="1:25" x14ac:dyDescent="0.2">
      <c r="A330" s="69" t="str">
        <f t="shared" si="76"/>
        <v/>
      </c>
      <c r="G330" s="131" t="str">
        <f>IF(B330&lt;&gt;"",IF(E330&lt;&gt;"",VLOOKUP(E330,Configuration!$C$4:$F$7,4,FALSE),0),"")</f>
        <v/>
      </c>
      <c r="H330" s="131" t="str">
        <f t="shared" si="84"/>
        <v/>
      </c>
      <c r="O330" s="55" t="b">
        <f t="shared" si="77"/>
        <v>0</v>
      </c>
      <c r="P330" s="55">
        <f t="shared" si="78"/>
        <v>0</v>
      </c>
      <c r="Q330" s="55">
        <f t="shared" si="79"/>
        <v>0</v>
      </c>
      <c r="R330" s="55">
        <f t="shared" si="80"/>
        <v>0</v>
      </c>
      <c r="S330" s="55">
        <f t="shared" si="85"/>
        <v>0</v>
      </c>
      <c r="T330" s="55">
        <f t="shared" si="86"/>
        <v>0</v>
      </c>
      <c r="U330" s="55">
        <f t="shared" si="87"/>
        <v>0</v>
      </c>
      <c r="V330" s="55" t="b">
        <f t="shared" si="81"/>
        <v>0</v>
      </c>
      <c r="W330" s="55" t="b">
        <f t="shared" si="82"/>
        <v>0</v>
      </c>
      <c r="X330" s="55" t="b">
        <f t="shared" si="83"/>
        <v>0</v>
      </c>
      <c r="Y330" s="55" t="str">
        <f t="shared" si="88"/>
        <v/>
      </c>
    </row>
    <row r="331" spans="1:25" x14ac:dyDescent="0.2">
      <c r="A331" s="69" t="str">
        <f t="shared" si="76"/>
        <v/>
      </c>
      <c r="G331" s="131" t="str">
        <f>IF(B331&lt;&gt;"",IF(E331&lt;&gt;"",VLOOKUP(E331,Configuration!$C$4:$F$7,4,FALSE),0),"")</f>
        <v/>
      </c>
      <c r="H331" s="131" t="str">
        <f t="shared" si="84"/>
        <v/>
      </c>
      <c r="O331" s="55" t="b">
        <f t="shared" si="77"/>
        <v>0</v>
      </c>
      <c r="P331" s="55">
        <f t="shared" si="78"/>
        <v>0</v>
      </c>
      <c r="Q331" s="55">
        <f t="shared" si="79"/>
        <v>0</v>
      </c>
      <c r="R331" s="55">
        <f t="shared" si="80"/>
        <v>0</v>
      </c>
      <c r="S331" s="55">
        <f t="shared" si="85"/>
        <v>0</v>
      </c>
      <c r="T331" s="55">
        <f t="shared" si="86"/>
        <v>0</v>
      </c>
      <c r="U331" s="55">
        <f t="shared" si="87"/>
        <v>0</v>
      </c>
      <c r="V331" s="55" t="b">
        <f t="shared" si="81"/>
        <v>0</v>
      </c>
      <c r="W331" s="55" t="b">
        <f t="shared" si="82"/>
        <v>0</v>
      </c>
      <c r="X331" s="55" t="b">
        <f t="shared" si="83"/>
        <v>0</v>
      </c>
      <c r="Y331" s="55" t="str">
        <f t="shared" si="88"/>
        <v/>
      </c>
    </row>
    <row r="332" spans="1:25" x14ac:dyDescent="0.2">
      <c r="A332" s="69" t="str">
        <f t="shared" si="76"/>
        <v/>
      </c>
      <c r="G332" s="131" t="str">
        <f>IF(B332&lt;&gt;"",IF(E332&lt;&gt;"",VLOOKUP(E332,Configuration!$C$4:$F$7,4,FALSE),0),"")</f>
        <v/>
      </c>
      <c r="H332" s="131" t="str">
        <f t="shared" si="84"/>
        <v/>
      </c>
      <c r="O332" s="55" t="b">
        <f t="shared" si="77"/>
        <v>0</v>
      </c>
      <c r="P332" s="55">
        <f t="shared" si="78"/>
        <v>0</v>
      </c>
      <c r="Q332" s="55">
        <f t="shared" si="79"/>
        <v>0</v>
      </c>
      <c r="R332" s="55">
        <f t="shared" si="80"/>
        <v>0</v>
      </c>
      <c r="S332" s="55">
        <f t="shared" si="85"/>
        <v>0</v>
      </c>
      <c r="T332" s="55">
        <f t="shared" si="86"/>
        <v>0</v>
      </c>
      <c r="U332" s="55">
        <f t="shared" si="87"/>
        <v>0</v>
      </c>
      <c r="V332" s="55" t="b">
        <f t="shared" si="81"/>
        <v>0</v>
      </c>
      <c r="W332" s="55" t="b">
        <f t="shared" si="82"/>
        <v>0</v>
      </c>
      <c r="X332" s="55" t="b">
        <f t="shared" si="83"/>
        <v>0</v>
      </c>
      <c r="Y332" s="55" t="str">
        <f t="shared" si="88"/>
        <v/>
      </c>
    </row>
    <row r="333" spans="1:25" x14ac:dyDescent="0.2">
      <c r="A333" s="69" t="str">
        <f t="shared" si="76"/>
        <v/>
      </c>
      <c r="G333" s="131" t="str">
        <f>IF(B333&lt;&gt;"",IF(E333&lt;&gt;"",VLOOKUP(E333,Configuration!$C$4:$F$7,4,FALSE),0),"")</f>
        <v/>
      </c>
      <c r="H333" s="131" t="str">
        <f t="shared" si="84"/>
        <v/>
      </c>
      <c r="O333" s="55" t="b">
        <f t="shared" si="77"/>
        <v>0</v>
      </c>
      <c r="P333" s="55">
        <f t="shared" si="78"/>
        <v>0</v>
      </c>
      <c r="Q333" s="55">
        <f t="shared" si="79"/>
        <v>0</v>
      </c>
      <c r="R333" s="55">
        <f t="shared" si="80"/>
        <v>0</v>
      </c>
      <c r="S333" s="55">
        <f t="shared" si="85"/>
        <v>0</v>
      </c>
      <c r="T333" s="55">
        <f t="shared" si="86"/>
        <v>0</v>
      </c>
      <c r="U333" s="55">
        <f t="shared" si="87"/>
        <v>0</v>
      </c>
      <c r="V333" s="55" t="b">
        <f t="shared" si="81"/>
        <v>0</v>
      </c>
      <c r="W333" s="55" t="b">
        <f t="shared" si="82"/>
        <v>0</v>
      </c>
      <c r="X333" s="55" t="b">
        <f t="shared" si="83"/>
        <v>0</v>
      </c>
      <c r="Y333" s="55" t="str">
        <f t="shared" si="88"/>
        <v/>
      </c>
    </row>
    <row r="334" spans="1:25" x14ac:dyDescent="0.2">
      <c r="A334" s="69" t="str">
        <f t="shared" si="76"/>
        <v/>
      </c>
      <c r="G334" s="131" t="str">
        <f>IF(B334&lt;&gt;"",IF(E334&lt;&gt;"",VLOOKUP(E334,Configuration!$C$4:$F$7,4,FALSE),0),"")</f>
        <v/>
      </c>
      <c r="H334" s="131" t="str">
        <f t="shared" si="84"/>
        <v/>
      </c>
      <c r="O334" s="55" t="b">
        <f t="shared" si="77"/>
        <v>0</v>
      </c>
      <c r="P334" s="55">
        <f t="shared" si="78"/>
        <v>0</v>
      </c>
      <c r="Q334" s="55">
        <f t="shared" si="79"/>
        <v>0</v>
      </c>
      <c r="R334" s="55">
        <f t="shared" si="80"/>
        <v>0</v>
      </c>
      <c r="S334" s="55">
        <f t="shared" si="85"/>
        <v>0</v>
      </c>
      <c r="T334" s="55">
        <f t="shared" si="86"/>
        <v>0</v>
      </c>
      <c r="U334" s="55">
        <f t="shared" si="87"/>
        <v>0</v>
      </c>
      <c r="V334" s="55" t="b">
        <f t="shared" si="81"/>
        <v>0</v>
      </c>
      <c r="W334" s="55" t="b">
        <f t="shared" si="82"/>
        <v>0</v>
      </c>
      <c r="X334" s="55" t="b">
        <f t="shared" si="83"/>
        <v>0</v>
      </c>
      <c r="Y334" s="55" t="str">
        <f t="shared" si="88"/>
        <v/>
      </c>
    </row>
    <row r="335" spans="1:25" x14ac:dyDescent="0.2">
      <c r="A335" s="69" t="str">
        <f t="shared" si="76"/>
        <v/>
      </c>
      <c r="G335" s="131" t="str">
        <f>IF(B335&lt;&gt;"",IF(E335&lt;&gt;"",VLOOKUP(E335,Configuration!$C$4:$F$7,4,FALSE),0),"")</f>
        <v/>
      </c>
      <c r="H335" s="131" t="str">
        <f t="shared" si="84"/>
        <v/>
      </c>
      <c r="O335" s="55" t="b">
        <f t="shared" si="77"/>
        <v>0</v>
      </c>
      <c r="P335" s="55">
        <f t="shared" si="78"/>
        <v>0</v>
      </c>
      <c r="Q335" s="55">
        <f t="shared" si="79"/>
        <v>0</v>
      </c>
      <c r="R335" s="55">
        <f t="shared" si="80"/>
        <v>0</v>
      </c>
      <c r="S335" s="55">
        <f t="shared" si="85"/>
        <v>0</v>
      </c>
      <c r="T335" s="55">
        <f t="shared" si="86"/>
        <v>0</v>
      </c>
      <c r="U335" s="55">
        <f t="shared" si="87"/>
        <v>0</v>
      </c>
      <c r="V335" s="55" t="b">
        <f t="shared" si="81"/>
        <v>0</v>
      </c>
      <c r="W335" s="55" t="b">
        <f t="shared" si="82"/>
        <v>0</v>
      </c>
      <c r="X335" s="55" t="b">
        <f t="shared" si="83"/>
        <v>0</v>
      </c>
      <c r="Y335" s="55" t="str">
        <f t="shared" si="88"/>
        <v/>
      </c>
    </row>
    <row r="336" spans="1:25" x14ac:dyDescent="0.2">
      <c r="A336" s="69" t="str">
        <f t="shared" si="76"/>
        <v/>
      </c>
      <c r="G336" s="131" t="str">
        <f>IF(B336&lt;&gt;"",IF(E336&lt;&gt;"",VLOOKUP(E336,Configuration!$C$4:$F$7,4,FALSE),0),"")</f>
        <v/>
      </c>
      <c r="H336" s="131" t="str">
        <f t="shared" si="84"/>
        <v/>
      </c>
      <c r="O336" s="55" t="b">
        <f t="shared" si="77"/>
        <v>0</v>
      </c>
      <c r="P336" s="55">
        <f t="shared" si="78"/>
        <v>0</v>
      </c>
      <c r="Q336" s="55">
        <f t="shared" si="79"/>
        <v>0</v>
      </c>
      <c r="R336" s="55">
        <f t="shared" si="80"/>
        <v>0</v>
      </c>
      <c r="S336" s="55">
        <f t="shared" si="85"/>
        <v>0</v>
      </c>
      <c r="T336" s="55">
        <f t="shared" si="86"/>
        <v>0</v>
      </c>
      <c r="U336" s="55">
        <f t="shared" si="87"/>
        <v>0</v>
      </c>
      <c r="V336" s="55" t="b">
        <f t="shared" si="81"/>
        <v>0</v>
      </c>
      <c r="W336" s="55" t="b">
        <f t="shared" si="82"/>
        <v>0</v>
      </c>
      <c r="X336" s="55" t="b">
        <f t="shared" si="83"/>
        <v>0</v>
      </c>
      <c r="Y336" s="55" t="str">
        <f t="shared" si="88"/>
        <v/>
      </c>
    </row>
    <row r="337" spans="1:25" x14ac:dyDescent="0.2">
      <c r="A337" s="69" t="str">
        <f t="shared" si="76"/>
        <v/>
      </c>
      <c r="G337" s="131" t="str">
        <f>IF(B337&lt;&gt;"",IF(E337&lt;&gt;"",VLOOKUP(E337,Configuration!$C$4:$F$7,4,FALSE),0),"")</f>
        <v/>
      </c>
      <c r="H337" s="131" t="str">
        <f t="shared" si="84"/>
        <v/>
      </c>
      <c r="O337" s="55" t="b">
        <f t="shared" si="77"/>
        <v>0</v>
      </c>
      <c r="P337" s="55">
        <f t="shared" si="78"/>
        <v>0</v>
      </c>
      <c r="Q337" s="55">
        <f t="shared" si="79"/>
        <v>0</v>
      </c>
      <c r="R337" s="55">
        <f t="shared" si="80"/>
        <v>0</v>
      </c>
      <c r="S337" s="55">
        <f t="shared" si="85"/>
        <v>0</v>
      </c>
      <c r="T337" s="55">
        <f t="shared" si="86"/>
        <v>0</v>
      </c>
      <c r="U337" s="55">
        <f t="shared" si="87"/>
        <v>0</v>
      </c>
      <c r="V337" s="55" t="b">
        <f t="shared" si="81"/>
        <v>0</v>
      </c>
      <c r="W337" s="55" t="b">
        <f t="shared" si="82"/>
        <v>0</v>
      </c>
      <c r="X337" s="55" t="b">
        <f t="shared" si="83"/>
        <v>0</v>
      </c>
      <c r="Y337" s="55" t="str">
        <f t="shared" si="88"/>
        <v/>
      </c>
    </row>
    <row r="338" spans="1:25" x14ac:dyDescent="0.2">
      <c r="A338" s="69" t="str">
        <f t="shared" si="76"/>
        <v/>
      </c>
      <c r="G338" s="131" t="str">
        <f>IF(B338&lt;&gt;"",IF(E338&lt;&gt;"",VLOOKUP(E338,Configuration!$C$4:$F$7,4,FALSE),0),"")</f>
        <v/>
      </c>
      <c r="H338" s="131" t="str">
        <f t="shared" si="84"/>
        <v/>
      </c>
      <c r="O338" s="55" t="b">
        <f t="shared" si="77"/>
        <v>0</v>
      </c>
      <c r="P338" s="55">
        <f t="shared" si="78"/>
        <v>0</v>
      </c>
      <c r="Q338" s="55">
        <f t="shared" si="79"/>
        <v>0</v>
      </c>
      <c r="R338" s="55">
        <f t="shared" si="80"/>
        <v>0</v>
      </c>
      <c r="S338" s="55">
        <f t="shared" si="85"/>
        <v>0</v>
      </c>
      <c r="T338" s="55">
        <f t="shared" si="86"/>
        <v>0</v>
      </c>
      <c r="U338" s="55">
        <f t="shared" si="87"/>
        <v>0</v>
      </c>
      <c r="V338" s="55" t="b">
        <f t="shared" si="81"/>
        <v>0</v>
      </c>
      <c r="W338" s="55" t="b">
        <f t="shared" si="82"/>
        <v>0</v>
      </c>
      <c r="X338" s="55" t="b">
        <f t="shared" si="83"/>
        <v>0</v>
      </c>
      <c r="Y338" s="55" t="str">
        <f t="shared" si="88"/>
        <v/>
      </c>
    </row>
    <row r="339" spans="1:25" x14ac:dyDescent="0.2">
      <c r="A339" s="69" t="str">
        <f t="shared" si="76"/>
        <v/>
      </c>
      <c r="G339" s="131" t="str">
        <f>IF(B339&lt;&gt;"",IF(E339&lt;&gt;"",VLOOKUP(E339,Configuration!$C$4:$F$7,4,FALSE),0),"")</f>
        <v/>
      </c>
      <c r="H339" s="131" t="str">
        <f t="shared" si="84"/>
        <v/>
      </c>
      <c r="O339" s="55" t="b">
        <f t="shared" si="77"/>
        <v>0</v>
      </c>
      <c r="P339" s="55">
        <f t="shared" si="78"/>
        <v>0</v>
      </c>
      <c r="Q339" s="55">
        <f t="shared" si="79"/>
        <v>0</v>
      </c>
      <c r="R339" s="55">
        <f t="shared" si="80"/>
        <v>0</v>
      </c>
      <c r="S339" s="55">
        <f t="shared" si="85"/>
        <v>0</v>
      </c>
      <c r="T339" s="55">
        <f t="shared" si="86"/>
        <v>0</v>
      </c>
      <c r="U339" s="55">
        <f t="shared" si="87"/>
        <v>0</v>
      </c>
      <c r="V339" s="55" t="b">
        <f t="shared" si="81"/>
        <v>0</v>
      </c>
      <c r="W339" s="55" t="b">
        <f t="shared" si="82"/>
        <v>0</v>
      </c>
      <c r="X339" s="55" t="b">
        <f t="shared" si="83"/>
        <v>0</v>
      </c>
      <c r="Y339" s="55" t="str">
        <f t="shared" si="88"/>
        <v/>
      </c>
    </row>
    <row r="340" spans="1:25" x14ac:dyDescent="0.2">
      <c r="A340" s="69" t="str">
        <f t="shared" si="76"/>
        <v/>
      </c>
      <c r="G340" s="131" t="str">
        <f>IF(B340&lt;&gt;"",IF(E340&lt;&gt;"",VLOOKUP(E340,Configuration!$C$4:$F$7,4,FALSE),0),"")</f>
        <v/>
      </c>
      <c r="H340" s="131" t="str">
        <f t="shared" si="84"/>
        <v/>
      </c>
      <c r="O340" s="55" t="b">
        <f t="shared" si="77"/>
        <v>0</v>
      </c>
      <c r="P340" s="55">
        <f t="shared" si="78"/>
        <v>0</v>
      </c>
      <c r="Q340" s="55">
        <f t="shared" si="79"/>
        <v>0</v>
      </c>
      <c r="R340" s="55">
        <f t="shared" si="80"/>
        <v>0</v>
      </c>
      <c r="S340" s="55">
        <f t="shared" si="85"/>
        <v>0</v>
      </c>
      <c r="T340" s="55">
        <f t="shared" si="86"/>
        <v>0</v>
      </c>
      <c r="U340" s="55">
        <f t="shared" si="87"/>
        <v>0</v>
      </c>
      <c r="V340" s="55" t="b">
        <f t="shared" si="81"/>
        <v>0</v>
      </c>
      <c r="W340" s="55" t="b">
        <f t="shared" si="82"/>
        <v>0</v>
      </c>
      <c r="X340" s="55" t="b">
        <f t="shared" si="83"/>
        <v>0</v>
      </c>
      <c r="Y340" s="55" t="str">
        <f t="shared" si="88"/>
        <v/>
      </c>
    </row>
    <row r="341" spans="1:25" x14ac:dyDescent="0.2">
      <c r="A341" s="69" t="str">
        <f t="shared" si="76"/>
        <v/>
      </c>
      <c r="G341" s="131" t="str">
        <f>IF(B341&lt;&gt;"",IF(E341&lt;&gt;"",VLOOKUP(E341,Configuration!$C$4:$F$7,4,FALSE),0),"")</f>
        <v/>
      </c>
      <c r="H341" s="131" t="str">
        <f t="shared" si="84"/>
        <v/>
      </c>
      <c r="O341" s="55" t="b">
        <f t="shared" si="77"/>
        <v>0</v>
      </c>
      <c r="P341" s="55">
        <f t="shared" si="78"/>
        <v>0</v>
      </c>
      <c r="Q341" s="55">
        <f t="shared" si="79"/>
        <v>0</v>
      </c>
      <c r="R341" s="55">
        <f t="shared" si="80"/>
        <v>0</v>
      </c>
      <c r="S341" s="55">
        <f t="shared" si="85"/>
        <v>0</v>
      </c>
      <c r="T341" s="55">
        <f t="shared" si="86"/>
        <v>0</v>
      </c>
      <c r="U341" s="55">
        <f t="shared" si="87"/>
        <v>0</v>
      </c>
      <c r="V341" s="55" t="b">
        <f t="shared" si="81"/>
        <v>0</v>
      </c>
      <c r="W341" s="55" t="b">
        <f t="shared" si="82"/>
        <v>0</v>
      </c>
      <c r="X341" s="55" t="b">
        <f t="shared" si="83"/>
        <v>0</v>
      </c>
      <c r="Y341" s="55" t="str">
        <f t="shared" si="88"/>
        <v/>
      </c>
    </row>
    <row r="342" spans="1:25" x14ac:dyDescent="0.2">
      <c r="A342" s="69" t="str">
        <f t="shared" si="76"/>
        <v/>
      </c>
      <c r="G342" s="131" t="str">
        <f>IF(B342&lt;&gt;"",IF(E342&lt;&gt;"",VLOOKUP(E342,Configuration!$C$4:$F$7,4,FALSE),0),"")</f>
        <v/>
      </c>
      <c r="H342" s="131" t="str">
        <f t="shared" si="84"/>
        <v/>
      </c>
      <c r="O342" s="55" t="b">
        <f t="shared" si="77"/>
        <v>0</v>
      </c>
      <c r="P342" s="55">
        <f t="shared" si="78"/>
        <v>0</v>
      </c>
      <c r="Q342" s="55">
        <f t="shared" si="79"/>
        <v>0</v>
      </c>
      <c r="R342" s="55">
        <f t="shared" si="80"/>
        <v>0</v>
      </c>
      <c r="S342" s="55">
        <f t="shared" si="85"/>
        <v>0</v>
      </c>
      <c r="T342" s="55">
        <f t="shared" si="86"/>
        <v>0</v>
      </c>
      <c r="U342" s="55">
        <f t="shared" si="87"/>
        <v>0</v>
      </c>
      <c r="V342" s="55" t="b">
        <f t="shared" si="81"/>
        <v>0</v>
      </c>
      <c r="W342" s="55" t="b">
        <f t="shared" si="82"/>
        <v>0</v>
      </c>
      <c r="X342" s="55" t="b">
        <f t="shared" si="83"/>
        <v>0</v>
      </c>
      <c r="Y342" s="55" t="str">
        <f t="shared" si="88"/>
        <v/>
      </c>
    </row>
    <row r="343" spans="1:25" x14ac:dyDescent="0.2">
      <c r="A343" s="69" t="str">
        <f t="shared" si="76"/>
        <v/>
      </c>
      <c r="G343" s="131" t="str">
        <f>IF(B343&lt;&gt;"",IF(E343&lt;&gt;"",VLOOKUP(E343,Configuration!$C$4:$F$7,4,FALSE),0),"")</f>
        <v/>
      </c>
      <c r="H343" s="131" t="str">
        <f t="shared" si="84"/>
        <v/>
      </c>
      <c r="O343" s="55" t="b">
        <f t="shared" si="77"/>
        <v>0</v>
      </c>
      <c r="P343" s="55">
        <f t="shared" si="78"/>
        <v>0</v>
      </c>
      <c r="Q343" s="55">
        <f t="shared" si="79"/>
        <v>0</v>
      </c>
      <c r="R343" s="55">
        <f t="shared" si="80"/>
        <v>0</v>
      </c>
      <c r="S343" s="55">
        <f t="shared" si="85"/>
        <v>0</v>
      </c>
      <c r="T343" s="55">
        <f t="shared" si="86"/>
        <v>0</v>
      </c>
      <c r="U343" s="55">
        <f t="shared" si="87"/>
        <v>0</v>
      </c>
      <c r="V343" s="55" t="b">
        <f t="shared" si="81"/>
        <v>0</v>
      </c>
      <c r="W343" s="55" t="b">
        <f t="shared" si="82"/>
        <v>0</v>
      </c>
      <c r="X343" s="55" t="b">
        <f t="shared" si="83"/>
        <v>0</v>
      </c>
      <c r="Y343" s="55" t="str">
        <f t="shared" si="88"/>
        <v/>
      </c>
    </row>
    <row r="344" spans="1:25" x14ac:dyDescent="0.2">
      <c r="A344" s="69" t="str">
        <f t="shared" si="76"/>
        <v/>
      </c>
      <c r="G344" s="131" t="str">
        <f>IF(B344&lt;&gt;"",IF(E344&lt;&gt;"",VLOOKUP(E344,Configuration!$C$4:$F$7,4,FALSE),0),"")</f>
        <v/>
      </c>
      <c r="H344" s="131" t="str">
        <f t="shared" si="84"/>
        <v/>
      </c>
      <c r="O344" s="55" t="b">
        <f t="shared" si="77"/>
        <v>0</v>
      </c>
      <c r="P344" s="55">
        <f t="shared" si="78"/>
        <v>0</v>
      </c>
      <c r="Q344" s="55">
        <f t="shared" si="79"/>
        <v>0</v>
      </c>
      <c r="R344" s="55">
        <f t="shared" si="80"/>
        <v>0</v>
      </c>
      <c r="S344" s="55">
        <f t="shared" si="85"/>
        <v>0</v>
      </c>
      <c r="T344" s="55">
        <f t="shared" si="86"/>
        <v>0</v>
      </c>
      <c r="U344" s="55">
        <f t="shared" si="87"/>
        <v>0</v>
      </c>
      <c r="V344" s="55" t="b">
        <f t="shared" si="81"/>
        <v>0</v>
      </c>
      <c r="W344" s="55" t="b">
        <f t="shared" si="82"/>
        <v>0</v>
      </c>
      <c r="X344" s="55" t="b">
        <f t="shared" si="83"/>
        <v>0</v>
      </c>
      <c r="Y344" s="55" t="str">
        <f t="shared" si="88"/>
        <v/>
      </c>
    </row>
    <row r="345" spans="1:25" x14ac:dyDescent="0.2">
      <c r="A345" s="69" t="str">
        <f t="shared" si="76"/>
        <v/>
      </c>
      <c r="G345" s="131" t="str">
        <f>IF(B345&lt;&gt;"",IF(E345&lt;&gt;"",VLOOKUP(E345,Configuration!$C$4:$F$7,4,FALSE),0),"")</f>
        <v/>
      </c>
      <c r="H345" s="131" t="str">
        <f t="shared" si="84"/>
        <v/>
      </c>
      <c r="O345" s="55" t="b">
        <f t="shared" si="77"/>
        <v>0</v>
      </c>
      <c r="P345" s="55">
        <f t="shared" si="78"/>
        <v>0</v>
      </c>
      <c r="Q345" s="55">
        <f t="shared" si="79"/>
        <v>0</v>
      </c>
      <c r="R345" s="55">
        <f t="shared" si="80"/>
        <v>0</v>
      </c>
      <c r="S345" s="55">
        <f t="shared" si="85"/>
        <v>0</v>
      </c>
      <c r="T345" s="55">
        <f t="shared" si="86"/>
        <v>0</v>
      </c>
      <c r="U345" s="55">
        <f t="shared" si="87"/>
        <v>0</v>
      </c>
      <c r="V345" s="55" t="b">
        <f t="shared" si="81"/>
        <v>0</v>
      </c>
      <c r="W345" s="55" t="b">
        <f t="shared" si="82"/>
        <v>0</v>
      </c>
      <c r="X345" s="55" t="b">
        <f t="shared" si="83"/>
        <v>0</v>
      </c>
      <c r="Y345" s="55" t="str">
        <f t="shared" si="88"/>
        <v/>
      </c>
    </row>
    <row r="346" spans="1:25" x14ac:dyDescent="0.2">
      <c r="A346" s="69" t="str">
        <f t="shared" si="76"/>
        <v/>
      </c>
      <c r="G346" s="131" t="str">
        <f>IF(B346&lt;&gt;"",IF(E346&lt;&gt;"",VLOOKUP(E346,Configuration!$C$4:$F$7,4,FALSE),0),"")</f>
        <v/>
      </c>
      <c r="H346" s="131" t="str">
        <f t="shared" si="84"/>
        <v/>
      </c>
      <c r="O346" s="55" t="b">
        <f t="shared" si="77"/>
        <v>0</v>
      </c>
      <c r="P346" s="55">
        <f t="shared" si="78"/>
        <v>0</v>
      </c>
      <c r="Q346" s="55">
        <f t="shared" si="79"/>
        <v>0</v>
      </c>
      <c r="R346" s="55">
        <f t="shared" si="80"/>
        <v>0</v>
      </c>
      <c r="S346" s="55">
        <f t="shared" si="85"/>
        <v>0</v>
      </c>
      <c r="T346" s="55">
        <f t="shared" si="86"/>
        <v>0</v>
      </c>
      <c r="U346" s="55">
        <f t="shared" si="87"/>
        <v>0</v>
      </c>
      <c r="V346" s="55" t="b">
        <f t="shared" si="81"/>
        <v>0</v>
      </c>
      <c r="W346" s="55" t="b">
        <f t="shared" si="82"/>
        <v>0</v>
      </c>
      <c r="X346" s="55" t="b">
        <f t="shared" si="83"/>
        <v>0</v>
      </c>
      <c r="Y346" s="55" t="str">
        <f t="shared" si="88"/>
        <v/>
      </c>
    </row>
    <row r="347" spans="1:25" x14ac:dyDescent="0.2">
      <c r="A347" s="69" t="str">
        <f t="shared" si="76"/>
        <v/>
      </c>
      <c r="G347" s="131" t="str">
        <f>IF(B347&lt;&gt;"",IF(E347&lt;&gt;"",VLOOKUP(E347,Configuration!$C$4:$F$7,4,FALSE),0),"")</f>
        <v/>
      </c>
      <c r="H347" s="131" t="str">
        <f t="shared" si="84"/>
        <v/>
      </c>
      <c r="O347" s="55" t="b">
        <f t="shared" si="77"/>
        <v>0</v>
      </c>
      <c r="P347" s="55">
        <f t="shared" si="78"/>
        <v>0</v>
      </c>
      <c r="Q347" s="55">
        <f t="shared" si="79"/>
        <v>0</v>
      </c>
      <c r="R347" s="55">
        <f t="shared" si="80"/>
        <v>0</v>
      </c>
      <c r="S347" s="55">
        <f t="shared" si="85"/>
        <v>0</v>
      </c>
      <c r="T347" s="55">
        <f t="shared" si="86"/>
        <v>0</v>
      </c>
      <c r="U347" s="55">
        <f t="shared" si="87"/>
        <v>0</v>
      </c>
      <c r="V347" s="55" t="b">
        <f t="shared" si="81"/>
        <v>0</v>
      </c>
      <c r="W347" s="55" t="b">
        <f t="shared" si="82"/>
        <v>0</v>
      </c>
      <c r="X347" s="55" t="b">
        <f t="shared" si="83"/>
        <v>0</v>
      </c>
      <c r="Y347" s="55" t="str">
        <f t="shared" si="88"/>
        <v/>
      </c>
    </row>
    <row r="348" spans="1:25" x14ac:dyDescent="0.2">
      <c r="A348" s="69" t="str">
        <f t="shared" si="76"/>
        <v/>
      </c>
      <c r="G348" s="131" t="str">
        <f>IF(B348&lt;&gt;"",IF(E348&lt;&gt;"",VLOOKUP(E348,Configuration!$C$4:$F$7,4,FALSE),0),"")</f>
        <v/>
      </c>
      <c r="H348" s="131" t="str">
        <f t="shared" si="84"/>
        <v/>
      </c>
      <c r="O348" s="55" t="b">
        <f t="shared" si="77"/>
        <v>0</v>
      </c>
      <c r="P348" s="55">
        <f t="shared" si="78"/>
        <v>0</v>
      </c>
      <c r="Q348" s="55">
        <f t="shared" si="79"/>
        <v>0</v>
      </c>
      <c r="R348" s="55">
        <f t="shared" si="80"/>
        <v>0</v>
      </c>
      <c r="S348" s="55">
        <f t="shared" si="85"/>
        <v>0</v>
      </c>
      <c r="T348" s="55">
        <f t="shared" si="86"/>
        <v>0</v>
      </c>
      <c r="U348" s="55">
        <f t="shared" si="87"/>
        <v>0</v>
      </c>
      <c r="V348" s="55" t="b">
        <f t="shared" si="81"/>
        <v>0</v>
      </c>
      <c r="W348" s="55" t="b">
        <f t="shared" si="82"/>
        <v>0</v>
      </c>
      <c r="X348" s="55" t="b">
        <f t="shared" si="83"/>
        <v>0</v>
      </c>
      <c r="Y348" s="55" t="str">
        <f t="shared" si="88"/>
        <v/>
      </c>
    </row>
    <row r="349" spans="1:25" x14ac:dyDescent="0.2">
      <c r="A349" s="69" t="str">
        <f t="shared" si="76"/>
        <v/>
      </c>
      <c r="G349" s="131" t="str">
        <f>IF(B349&lt;&gt;"",IF(E349&lt;&gt;"",VLOOKUP(E349,Configuration!$C$4:$F$7,4,FALSE),0),"")</f>
        <v/>
      </c>
      <c r="H349" s="131" t="str">
        <f t="shared" si="84"/>
        <v/>
      </c>
      <c r="O349" s="55" t="b">
        <f t="shared" si="77"/>
        <v>0</v>
      </c>
      <c r="P349" s="55">
        <f t="shared" si="78"/>
        <v>0</v>
      </c>
      <c r="Q349" s="55">
        <f t="shared" si="79"/>
        <v>0</v>
      </c>
      <c r="R349" s="55">
        <f t="shared" si="80"/>
        <v>0</v>
      </c>
      <c r="S349" s="55">
        <f t="shared" si="85"/>
        <v>0</v>
      </c>
      <c r="T349" s="55">
        <f t="shared" si="86"/>
        <v>0</v>
      </c>
      <c r="U349" s="55">
        <f t="shared" si="87"/>
        <v>0</v>
      </c>
      <c r="V349" s="55" t="b">
        <f t="shared" si="81"/>
        <v>0</v>
      </c>
      <c r="W349" s="55" t="b">
        <f t="shared" si="82"/>
        <v>0</v>
      </c>
      <c r="X349" s="55" t="b">
        <f t="shared" si="83"/>
        <v>0</v>
      </c>
      <c r="Y349" s="55" t="str">
        <f t="shared" si="88"/>
        <v/>
      </c>
    </row>
    <row r="350" spans="1:25" x14ac:dyDescent="0.2">
      <c r="A350" s="69" t="str">
        <f t="shared" si="76"/>
        <v/>
      </c>
      <c r="G350" s="131" t="str">
        <f>IF(B350&lt;&gt;"",IF(E350&lt;&gt;"",VLOOKUP(E350,Configuration!$C$4:$F$7,4,FALSE),0),"")</f>
        <v/>
      </c>
      <c r="H350" s="131" t="str">
        <f t="shared" si="84"/>
        <v/>
      </c>
      <c r="O350" s="55" t="b">
        <f t="shared" si="77"/>
        <v>0</v>
      </c>
      <c r="P350" s="55">
        <f t="shared" si="78"/>
        <v>0</v>
      </c>
      <c r="Q350" s="55">
        <f t="shared" si="79"/>
        <v>0</v>
      </c>
      <c r="R350" s="55">
        <f t="shared" si="80"/>
        <v>0</v>
      </c>
      <c r="S350" s="55">
        <f t="shared" si="85"/>
        <v>0</v>
      </c>
      <c r="T350" s="55">
        <f t="shared" si="86"/>
        <v>0</v>
      </c>
      <c r="U350" s="55">
        <f t="shared" si="87"/>
        <v>0</v>
      </c>
      <c r="V350" s="55" t="b">
        <f t="shared" si="81"/>
        <v>0</v>
      </c>
      <c r="W350" s="55" t="b">
        <f t="shared" si="82"/>
        <v>0</v>
      </c>
      <c r="X350" s="55" t="b">
        <f t="shared" si="83"/>
        <v>0</v>
      </c>
      <c r="Y350" s="55" t="str">
        <f t="shared" si="88"/>
        <v/>
      </c>
    </row>
    <row r="351" spans="1:25" x14ac:dyDescent="0.2">
      <c r="A351" s="69" t="str">
        <f t="shared" si="76"/>
        <v/>
      </c>
      <c r="G351" s="131" t="str">
        <f>IF(B351&lt;&gt;"",IF(E351&lt;&gt;"",VLOOKUP(E351,Configuration!$C$4:$F$7,4,FALSE),0),"")</f>
        <v/>
      </c>
      <c r="H351" s="131" t="str">
        <f t="shared" si="84"/>
        <v/>
      </c>
      <c r="O351" s="55" t="b">
        <f t="shared" si="77"/>
        <v>0</v>
      </c>
      <c r="P351" s="55">
        <f t="shared" si="78"/>
        <v>0</v>
      </c>
      <c r="Q351" s="55">
        <f t="shared" si="79"/>
        <v>0</v>
      </c>
      <c r="R351" s="55">
        <f t="shared" si="80"/>
        <v>0</v>
      </c>
      <c r="S351" s="55">
        <f t="shared" si="85"/>
        <v>0</v>
      </c>
      <c r="T351" s="55">
        <f t="shared" si="86"/>
        <v>0</v>
      </c>
      <c r="U351" s="55">
        <f t="shared" si="87"/>
        <v>0</v>
      </c>
      <c r="V351" s="55" t="b">
        <f t="shared" si="81"/>
        <v>0</v>
      </c>
      <c r="W351" s="55" t="b">
        <f t="shared" si="82"/>
        <v>0</v>
      </c>
      <c r="X351" s="55" t="b">
        <f t="shared" si="83"/>
        <v>0</v>
      </c>
      <c r="Y351" s="55" t="str">
        <f t="shared" si="88"/>
        <v/>
      </c>
    </row>
    <row r="352" spans="1:25" x14ac:dyDescent="0.2">
      <c r="A352" s="69" t="str">
        <f t="shared" si="76"/>
        <v/>
      </c>
      <c r="G352" s="131" t="str">
        <f>IF(B352&lt;&gt;"",IF(E352&lt;&gt;"",VLOOKUP(E352,Configuration!$C$4:$F$7,4,FALSE),0),"")</f>
        <v/>
      </c>
      <c r="H352" s="131" t="str">
        <f t="shared" si="84"/>
        <v/>
      </c>
      <c r="O352" s="55" t="b">
        <f t="shared" si="77"/>
        <v>0</v>
      </c>
      <c r="P352" s="55">
        <f t="shared" si="78"/>
        <v>0</v>
      </c>
      <c r="Q352" s="55">
        <f t="shared" si="79"/>
        <v>0</v>
      </c>
      <c r="R352" s="55">
        <f t="shared" si="80"/>
        <v>0</v>
      </c>
      <c r="S352" s="55">
        <f t="shared" si="85"/>
        <v>0</v>
      </c>
      <c r="T352" s="55">
        <f t="shared" si="86"/>
        <v>0</v>
      </c>
      <c r="U352" s="55">
        <f t="shared" si="87"/>
        <v>0</v>
      </c>
      <c r="V352" s="55" t="b">
        <f t="shared" si="81"/>
        <v>0</v>
      </c>
      <c r="W352" s="55" t="b">
        <f t="shared" si="82"/>
        <v>0</v>
      </c>
      <c r="X352" s="55" t="b">
        <f t="shared" si="83"/>
        <v>0</v>
      </c>
      <c r="Y352" s="55" t="str">
        <f t="shared" si="88"/>
        <v/>
      </c>
    </row>
    <row r="353" spans="1:25" x14ac:dyDescent="0.2">
      <c r="A353" s="69" t="str">
        <f t="shared" si="76"/>
        <v/>
      </c>
      <c r="G353" s="131" t="str">
        <f>IF(B353&lt;&gt;"",IF(E353&lt;&gt;"",VLOOKUP(E353,Configuration!$C$4:$F$7,4,FALSE),0),"")</f>
        <v/>
      </c>
      <c r="H353" s="131" t="str">
        <f t="shared" si="84"/>
        <v/>
      </c>
      <c r="O353" s="55" t="b">
        <f t="shared" si="77"/>
        <v>0</v>
      </c>
      <c r="P353" s="55">
        <f t="shared" si="78"/>
        <v>0</v>
      </c>
      <c r="Q353" s="55">
        <f t="shared" si="79"/>
        <v>0</v>
      </c>
      <c r="R353" s="55">
        <f t="shared" si="80"/>
        <v>0</v>
      </c>
      <c r="S353" s="55">
        <f t="shared" si="85"/>
        <v>0</v>
      </c>
      <c r="T353" s="55">
        <f t="shared" si="86"/>
        <v>0</v>
      </c>
      <c r="U353" s="55">
        <f t="shared" si="87"/>
        <v>0</v>
      </c>
      <c r="V353" s="55" t="b">
        <f t="shared" si="81"/>
        <v>0</v>
      </c>
      <c r="W353" s="55" t="b">
        <f t="shared" si="82"/>
        <v>0</v>
      </c>
      <c r="X353" s="55" t="b">
        <f t="shared" si="83"/>
        <v>0</v>
      </c>
      <c r="Y353" s="55" t="str">
        <f t="shared" si="88"/>
        <v/>
      </c>
    </row>
    <row r="354" spans="1:25" x14ac:dyDescent="0.2">
      <c r="A354" s="69" t="str">
        <f t="shared" si="76"/>
        <v/>
      </c>
      <c r="G354" s="131" t="str">
        <f>IF(B354&lt;&gt;"",IF(E354&lt;&gt;"",VLOOKUP(E354,Configuration!$C$4:$F$7,4,FALSE),0),"")</f>
        <v/>
      </c>
      <c r="H354" s="131" t="str">
        <f t="shared" si="84"/>
        <v/>
      </c>
      <c r="O354" s="55" t="b">
        <f t="shared" si="77"/>
        <v>0</v>
      </c>
      <c r="P354" s="55">
        <f t="shared" si="78"/>
        <v>0</v>
      </c>
      <c r="Q354" s="55">
        <f t="shared" si="79"/>
        <v>0</v>
      </c>
      <c r="R354" s="55">
        <f t="shared" si="80"/>
        <v>0</v>
      </c>
      <c r="S354" s="55">
        <f t="shared" si="85"/>
        <v>0</v>
      </c>
      <c r="T354" s="55">
        <f t="shared" si="86"/>
        <v>0</v>
      </c>
      <c r="U354" s="55">
        <f t="shared" si="87"/>
        <v>0</v>
      </c>
      <c r="V354" s="55" t="b">
        <f t="shared" si="81"/>
        <v>0</v>
      </c>
      <c r="W354" s="55" t="b">
        <f t="shared" si="82"/>
        <v>0</v>
      </c>
      <c r="X354" s="55" t="b">
        <f t="shared" si="83"/>
        <v>0</v>
      </c>
      <c r="Y354" s="55" t="str">
        <f t="shared" si="88"/>
        <v/>
      </c>
    </row>
    <row r="355" spans="1:25" x14ac:dyDescent="0.2">
      <c r="A355" s="69" t="str">
        <f t="shared" si="76"/>
        <v/>
      </c>
      <c r="G355" s="131" t="str">
        <f>IF(B355&lt;&gt;"",IF(E355&lt;&gt;"",VLOOKUP(E355,Configuration!$C$4:$F$7,4,FALSE),0),"")</f>
        <v/>
      </c>
      <c r="H355" s="131" t="str">
        <f t="shared" si="84"/>
        <v/>
      </c>
      <c r="O355" s="55" t="b">
        <f t="shared" si="77"/>
        <v>0</v>
      </c>
      <c r="P355" s="55">
        <f t="shared" si="78"/>
        <v>0</v>
      </c>
      <c r="Q355" s="55">
        <f t="shared" si="79"/>
        <v>0</v>
      </c>
      <c r="R355" s="55">
        <f t="shared" si="80"/>
        <v>0</v>
      </c>
      <c r="S355" s="55">
        <f t="shared" si="85"/>
        <v>0</v>
      </c>
      <c r="T355" s="55">
        <f t="shared" si="86"/>
        <v>0</v>
      </c>
      <c r="U355" s="55">
        <f t="shared" si="87"/>
        <v>0</v>
      </c>
      <c r="V355" s="55" t="b">
        <f t="shared" si="81"/>
        <v>0</v>
      </c>
      <c r="W355" s="55" t="b">
        <f t="shared" si="82"/>
        <v>0</v>
      </c>
      <c r="X355" s="55" t="b">
        <f t="shared" si="83"/>
        <v>0</v>
      </c>
      <c r="Y355" s="55" t="str">
        <f t="shared" si="88"/>
        <v/>
      </c>
    </row>
    <row r="356" spans="1:25" x14ac:dyDescent="0.2">
      <c r="A356" s="69" t="str">
        <f t="shared" si="76"/>
        <v/>
      </c>
      <c r="G356" s="131" t="str">
        <f>IF(B356&lt;&gt;"",IF(E356&lt;&gt;"",VLOOKUP(E356,Configuration!$C$4:$F$7,4,FALSE),0),"")</f>
        <v/>
      </c>
      <c r="H356" s="131" t="str">
        <f t="shared" si="84"/>
        <v/>
      </c>
      <c r="O356" s="55" t="b">
        <f t="shared" si="77"/>
        <v>0</v>
      </c>
      <c r="P356" s="55">
        <f t="shared" si="78"/>
        <v>0</v>
      </c>
      <c r="Q356" s="55">
        <f t="shared" si="79"/>
        <v>0</v>
      </c>
      <c r="R356" s="55">
        <f t="shared" si="80"/>
        <v>0</v>
      </c>
      <c r="S356" s="55">
        <f t="shared" si="85"/>
        <v>0</v>
      </c>
      <c r="T356" s="55">
        <f t="shared" si="86"/>
        <v>0</v>
      </c>
      <c r="U356" s="55">
        <f t="shared" si="87"/>
        <v>0</v>
      </c>
      <c r="V356" s="55" t="b">
        <f t="shared" si="81"/>
        <v>0</v>
      </c>
      <c r="W356" s="55" t="b">
        <f t="shared" si="82"/>
        <v>0</v>
      </c>
      <c r="X356" s="55" t="b">
        <f t="shared" si="83"/>
        <v>0</v>
      </c>
      <c r="Y356" s="55" t="str">
        <f t="shared" si="88"/>
        <v/>
      </c>
    </row>
    <row r="357" spans="1:25" x14ac:dyDescent="0.2">
      <c r="A357" s="69" t="str">
        <f t="shared" si="76"/>
        <v/>
      </c>
      <c r="G357" s="131" t="str">
        <f>IF(B357&lt;&gt;"",IF(E357&lt;&gt;"",VLOOKUP(E357,Configuration!$C$4:$F$7,4,FALSE),0),"")</f>
        <v/>
      </c>
      <c r="H357" s="131" t="str">
        <f t="shared" si="84"/>
        <v/>
      </c>
      <c r="O357" s="55" t="b">
        <f t="shared" si="77"/>
        <v>0</v>
      </c>
      <c r="P357" s="55">
        <f t="shared" si="78"/>
        <v>0</v>
      </c>
      <c r="Q357" s="55">
        <f t="shared" si="79"/>
        <v>0</v>
      </c>
      <c r="R357" s="55">
        <f t="shared" si="80"/>
        <v>0</v>
      </c>
      <c r="S357" s="55">
        <f t="shared" si="85"/>
        <v>0</v>
      </c>
      <c r="T357" s="55">
        <f t="shared" si="86"/>
        <v>0</v>
      </c>
      <c r="U357" s="55">
        <f t="shared" si="87"/>
        <v>0</v>
      </c>
      <c r="V357" s="55" t="b">
        <f t="shared" si="81"/>
        <v>0</v>
      </c>
      <c r="W357" s="55" t="b">
        <f t="shared" si="82"/>
        <v>0</v>
      </c>
      <c r="X357" s="55" t="b">
        <f t="shared" si="83"/>
        <v>0</v>
      </c>
      <c r="Y357" s="55" t="str">
        <f t="shared" si="88"/>
        <v/>
      </c>
    </row>
    <row r="358" spans="1:25" x14ac:dyDescent="0.2">
      <c r="A358" s="69" t="str">
        <f t="shared" si="76"/>
        <v/>
      </c>
      <c r="G358" s="131" t="str">
        <f>IF(B358&lt;&gt;"",IF(E358&lt;&gt;"",VLOOKUP(E358,Configuration!$C$4:$F$7,4,FALSE),0),"")</f>
        <v/>
      </c>
      <c r="H358" s="131" t="str">
        <f t="shared" si="84"/>
        <v/>
      </c>
      <c r="O358" s="55" t="b">
        <f t="shared" si="77"/>
        <v>0</v>
      </c>
      <c r="P358" s="55">
        <f t="shared" si="78"/>
        <v>0</v>
      </c>
      <c r="Q358" s="55">
        <f t="shared" si="79"/>
        <v>0</v>
      </c>
      <c r="R358" s="55">
        <f t="shared" si="80"/>
        <v>0</v>
      </c>
      <c r="S358" s="55">
        <f t="shared" si="85"/>
        <v>0</v>
      </c>
      <c r="T358" s="55">
        <f t="shared" si="86"/>
        <v>0</v>
      </c>
      <c r="U358" s="55">
        <f t="shared" si="87"/>
        <v>0</v>
      </c>
      <c r="V358" s="55" t="b">
        <f t="shared" si="81"/>
        <v>0</v>
      </c>
      <c r="W358" s="55" t="b">
        <f t="shared" si="82"/>
        <v>0</v>
      </c>
      <c r="X358" s="55" t="b">
        <f t="shared" si="83"/>
        <v>0</v>
      </c>
      <c r="Y358" s="55" t="str">
        <f t="shared" si="88"/>
        <v/>
      </c>
    </row>
    <row r="359" spans="1:25" x14ac:dyDescent="0.2">
      <c r="A359" s="69" t="str">
        <f t="shared" si="76"/>
        <v/>
      </c>
      <c r="G359" s="131" t="str">
        <f>IF(B359&lt;&gt;"",IF(E359&lt;&gt;"",VLOOKUP(E359,Configuration!$C$4:$F$7,4,FALSE),0),"")</f>
        <v/>
      </c>
      <c r="H359" s="131" t="str">
        <f t="shared" si="84"/>
        <v/>
      </c>
      <c r="O359" s="55" t="b">
        <f t="shared" si="77"/>
        <v>0</v>
      </c>
      <c r="P359" s="55">
        <f t="shared" si="78"/>
        <v>0</v>
      </c>
      <c r="Q359" s="55">
        <f t="shared" si="79"/>
        <v>0</v>
      </c>
      <c r="R359" s="55">
        <f t="shared" si="80"/>
        <v>0</v>
      </c>
      <c r="S359" s="55">
        <f t="shared" si="85"/>
        <v>0</v>
      </c>
      <c r="T359" s="55">
        <f t="shared" si="86"/>
        <v>0</v>
      </c>
      <c r="U359" s="55">
        <f t="shared" si="87"/>
        <v>0</v>
      </c>
      <c r="V359" s="55" t="b">
        <f t="shared" si="81"/>
        <v>0</v>
      </c>
      <c r="W359" s="55" t="b">
        <f t="shared" si="82"/>
        <v>0</v>
      </c>
      <c r="X359" s="55" t="b">
        <f t="shared" si="83"/>
        <v>0</v>
      </c>
      <c r="Y359" s="55" t="str">
        <f t="shared" si="88"/>
        <v/>
      </c>
    </row>
    <row r="360" spans="1:25" x14ac:dyDescent="0.2">
      <c r="A360" s="69" t="str">
        <f t="shared" si="76"/>
        <v/>
      </c>
      <c r="G360" s="131" t="str">
        <f>IF(B360&lt;&gt;"",IF(E360&lt;&gt;"",VLOOKUP(E360,Configuration!$C$4:$F$7,4,FALSE),0),"")</f>
        <v/>
      </c>
      <c r="H360" s="131" t="str">
        <f t="shared" si="84"/>
        <v/>
      </c>
      <c r="O360" s="55" t="b">
        <f t="shared" si="77"/>
        <v>0</v>
      </c>
      <c r="P360" s="55">
        <f t="shared" si="78"/>
        <v>0</v>
      </c>
      <c r="Q360" s="55">
        <f t="shared" si="79"/>
        <v>0</v>
      </c>
      <c r="R360" s="55">
        <f t="shared" si="80"/>
        <v>0</v>
      </c>
      <c r="S360" s="55">
        <f t="shared" si="85"/>
        <v>0</v>
      </c>
      <c r="T360" s="55">
        <f t="shared" si="86"/>
        <v>0</v>
      </c>
      <c r="U360" s="55">
        <f t="shared" si="87"/>
        <v>0</v>
      </c>
      <c r="V360" s="55" t="b">
        <f t="shared" si="81"/>
        <v>0</v>
      </c>
      <c r="W360" s="55" t="b">
        <f t="shared" si="82"/>
        <v>0</v>
      </c>
      <c r="X360" s="55" t="b">
        <f t="shared" si="83"/>
        <v>0</v>
      </c>
      <c r="Y360" s="55" t="str">
        <f t="shared" si="88"/>
        <v/>
      </c>
    </row>
    <row r="361" spans="1:25" x14ac:dyDescent="0.2">
      <c r="A361" s="69" t="str">
        <f t="shared" ref="A361:A424" si="89">IF(B361&lt;&gt;"",A360+1,"")</f>
        <v/>
      </c>
      <c r="G361" s="131" t="str">
        <f>IF(B361&lt;&gt;"",IF(E361&lt;&gt;"",VLOOKUP(E361,Configuration!$C$4:$F$7,4,FALSE),0),"")</f>
        <v/>
      </c>
      <c r="H361" s="131" t="str">
        <f t="shared" si="84"/>
        <v/>
      </c>
      <c r="O361" s="55" t="b">
        <f t="shared" ref="O361:O424" si="90">AND(E361=(_tocomplex),(I361)&lt;&gt;_later,(K361)&lt;&gt;_out)</f>
        <v>0</v>
      </c>
      <c r="P361" s="55">
        <f t="shared" ref="P361:P424" si="91">IF(LOWER(I361)=LOWER(_tolaunch),H361,0)</f>
        <v>0</v>
      </c>
      <c r="Q361" s="55">
        <f t="shared" ref="Q361:Q424" si="92">IF(LOWER(I361)=LOWER(_posibletolaunch),H361,0)</f>
        <v>0</v>
      </c>
      <c r="R361" s="55">
        <f t="shared" ref="R361:R424" si="93">IF(LOWER(I361)=LOWER(_later),H361,0)</f>
        <v>0</v>
      </c>
      <c r="S361" s="55">
        <f t="shared" si="85"/>
        <v>0</v>
      </c>
      <c r="T361" s="55">
        <f t="shared" si="86"/>
        <v>0</v>
      </c>
      <c r="U361" s="55">
        <f t="shared" si="87"/>
        <v>0</v>
      </c>
      <c r="V361" s="55" t="b">
        <f t="shared" ref="V361:V424" si="94">AND(I361=_tolaunch,K361&lt;&gt;_out)</f>
        <v>0</v>
      </c>
      <c r="W361" s="55" t="b">
        <f t="shared" ref="W361:W424" si="95">AND(I361=_posibletolaunch,K361&lt;&gt;_out)</f>
        <v>0</v>
      </c>
      <c r="X361" s="55" t="b">
        <f t="shared" ref="X361:X424" si="96">AND(I361=_later,K361&lt;&gt;_out)</f>
        <v>0</v>
      </c>
      <c r="Y361" s="55" t="str">
        <f t="shared" si="88"/>
        <v/>
      </c>
    </row>
    <row r="362" spans="1:25" x14ac:dyDescent="0.2">
      <c r="A362" s="69" t="str">
        <f t="shared" si="89"/>
        <v/>
      </c>
      <c r="G362" s="131" t="str">
        <f>IF(B362&lt;&gt;"",IF(E362&lt;&gt;"",VLOOKUP(E362,Configuration!$C$4:$F$7,4,FALSE),0),"")</f>
        <v/>
      </c>
      <c r="H362" s="131" t="str">
        <f t="shared" si="84"/>
        <v/>
      </c>
      <c r="O362" s="55" t="b">
        <f t="shared" si="90"/>
        <v>0</v>
      </c>
      <c r="P362" s="55">
        <f t="shared" si="91"/>
        <v>0</v>
      </c>
      <c r="Q362" s="55">
        <f t="shared" si="92"/>
        <v>0</v>
      </c>
      <c r="R362" s="55">
        <f t="shared" si="93"/>
        <v>0</v>
      </c>
      <c r="S362" s="55">
        <f t="shared" si="85"/>
        <v>0</v>
      </c>
      <c r="T362" s="55">
        <f t="shared" si="86"/>
        <v>0</v>
      </c>
      <c r="U362" s="55">
        <f t="shared" si="87"/>
        <v>0</v>
      </c>
      <c r="V362" s="55" t="b">
        <f t="shared" si="94"/>
        <v>0</v>
      </c>
      <c r="W362" s="55" t="b">
        <f t="shared" si="95"/>
        <v>0</v>
      </c>
      <c r="X362" s="55" t="b">
        <f t="shared" si="96"/>
        <v>0</v>
      </c>
      <c r="Y362" s="55" t="str">
        <f t="shared" si="88"/>
        <v/>
      </c>
    </row>
    <row r="363" spans="1:25" x14ac:dyDescent="0.2">
      <c r="A363" s="69" t="str">
        <f t="shared" si="89"/>
        <v/>
      </c>
      <c r="G363" s="131" t="str">
        <f>IF(B363&lt;&gt;"",IF(E363&lt;&gt;"",VLOOKUP(E363,Configuration!$C$4:$F$7,4,FALSE),0),"")</f>
        <v/>
      </c>
      <c r="H363" s="131" t="str">
        <f t="shared" si="84"/>
        <v/>
      </c>
      <c r="O363" s="55" t="b">
        <f t="shared" si="90"/>
        <v>0</v>
      </c>
      <c r="P363" s="55">
        <f t="shared" si="91"/>
        <v>0</v>
      </c>
      <c r="Q363" s="55">
        <f t="shared" si="92"/>
        <v>0</v>
      </c>
      <c r="R363" s="55">
        <f t="shared" si="93"/>
        <v>0</v>
      </c>
      <c r="S363" s="55">
        <f t="shared" si="85"/>
        <v>0</v>
      </c>
      <c r="T363" s="55">
        <f t="shared" si="86"/>
        <v>0</v>
      </c>
      <c r="U363" s="55">
        <f t="shared" si="87"/>
        <v>0</v>
      </c>
      <c r="V363" s="55" t="b">
        <f t="shared" si="94"/>
        <v>0</v>
      </c>
      <c r="W363" s="55" t="b">
        <f t="shared" si="95"/>
        <v>0</v>
      </c>
      <c r="X363" s="55" t="b">
        <f t="shared" si="96"/>
        <v>0</v>
      </c>
      <c r="Y363" s="55" t="str">
        <f t="shared" si="88"/>
        <v/>
      </c>
    </row>
    <row r="364" spans="1:25" x14ac:dyDescent="0.2">
      <c r="A364" s="69" t="str">
        <f t="shared" si="89"/>
        <v/>
      </c>
      <c r="G364" s="131" t="str">
        <f>IF(B364&lt;&gt;"",IF(E364&lt;&gt;"",VLOOKUP(E364,Configuration!$C$4:$F$7,4,FALSE),0),"")</f>
        <v/>
      </c>
      <c r="H364" s="131" t="str">
        <f t="shared" si="84"/>
        <v/>
      </c>
      <c r="O364" s="55" t="b">
        <f t="shared" si="90"/>
        <v>0</v>
      </c>
      <c r="P364" s="55">
        <f t="shared" si="91"/>
        <v>0</v>
      </c>
      <c r="Q364" s="55">
        <f t="shared" si="92"/>
        <v>0</v>
      </c>
      <c r="R364" s="55">
        <f t="shared" si="93"/>
        <v>0</v>
      </c>
      <c r="S364" s="55">
        <f t="shared" si="85"/>
        <v>0</v>
      </c>
      <c r="T364" s="55">
        <f t="shared" si="86"/>
        <v>0</v>
      </c>
      <c r="U364" s="55">
        <f t="shared" si="87"/>
        <v>0</v>
      </c>
      <c r="V364" s="55" t="b">
        <f t="shared" si="94"/>
        <v>0</v>
      </c>
      <c r="W364" s="55" t="b">
        <f t="shared" si="95"/>
        <v>0</v>
      </c>
      <c r="X364" s="55" t="b">
        <f t="shared" si="96"/>
        <v>0</v>
      </c>
      <c r="Y364" s="55" t="str">
        <f t="shared" si="88"/>
        <v/>
      </c>
    </row>
    <row r="365" spans="1:25" x14ac:dyDescent="0.2">
      <c r="A365" s="69" t="str">
        <f t="shared" si="89"/>
        <v/>
      </c>
      <c r="G365" s="131" t="str">
        <f>IF(B365&lt;&gt;"",IF(E365&lt;&gt;"",VLOOKUP(E365,Configuration!$C$4:$F$7,4,FALSE),0),"")</f>
        <v/>
      </c>
      <c r="H365" s="131" t="str">
        <f t="shared" si="84"/>
        <v/>
      </c>
      <c r="O365" s="55" t="b">
        <f t="shared" si="90"/>
        <v>0</v>
      </c>
      <c r="P365" s="55">
        <f t="shared" si="91"/>
        <v>0</v>
      </c>
      <c r="Q365" s="55">
        <f t="shared" si="92"/>
        <v>0</v>
      </c>
      <c r="R365" s="55">
        <f t="shared" si="93"/>
        <v>0</v>
      </c>
      <c r="S365" s="55">
        <f t="shared" si="85"/>
        <v>0</v>
      </c>
      <c r="T365" s="55">
        <f t="shared" si="86"/>
        <v>0</v>
      </c>
      <c r="U365" s="55">
        <f t="shared" si="87"/>
        <v>0</v>
      </c>
      <c r="V365" s="55" t="b">
        <f t="shared" si="94"/>
        <v>0</v>
      </c>
      <c r="W365" s="55" t="b">
        <f t="shared" si="95"/>
        <v>0</v>
      </c>
      <c r="X365" s="55" t="b">
        <f t="shared" si="96"/>
        <v>0</v>
      </c>
      <c r="Y365" s="55" t="str">
        <f t="shared" si="88"/>
        <v/>
      </c>
    </row>
    <row r="366" spans="1:25" x14ac:dyDescent="0.2">
      <c r="A366" s="69" t="str">
        <f t="shared" si="89"/>
        <v/>
      </c>
      <c r="G366" s="131" t="str">
        <f>IF(B366&lt;&gt;"",IF(E366&lt;&gt;"",VLOOKUP(E366,Configuration!$C$4:$F$7,4,FALSE),0),"")</f>
        <v/>
      </c>
      <c r="H366" s="131" t="str">
        <f t="shared" si="84"/>
        <v/>
      </c>
      <c r="O366" s="55" t="b">
        <f t="shared" si="90"/>
        <v>0</v>
      </c>
      <c r="P366" s="55">
        <f t="shared" si="91"/>
        <v>0</v>
      </c>
      <c r="Q366" s="55">
        <f t="shared" si="92"/>
        <v>0</v>
      </c>
      <c r="R366" s="55">
        <f t="shared" si="93"/>
        <v>0</v>
      </c>
      <c r="S366" s="55">
        <f t="shared" si="85"/>
        <v>0</v>
      </c>
      <c r="T366" s="55">
        <f t="shared" si="86"/>
        <v>0</v>
      </c>
      <c r="U366" s="55">
        <f t="shared" si="87"/>
        <v>0</v>
      </c>
      <c r="V366" s="55" t="b">
        <f t="shared" si="94"/>
        <v>0</v>
      </c>
      <c r="W366" s="55" t="b">
        <f t="shared" si="95"/>
        <v>0</v>
      </c>
      <c r="X366" s="55" t="b">
        <f t="shared" si="96"/>
        <v>0</v>
      </c>
      <c r="Y366" s="55" t="str">
        <f t="shared" si="88"/>
        <v/>
      </c>
    </row>
    <row r="367" spans="1:25" x14ac:dyDescent="0.2">
      <c r="A367" s="69" t="str">
        <f t="shared" si="89"/>
        <v/>
      </c>
      <c r="G367" s="131" t="str">
        <f>IF(B367&lt;&gt;"",IF(E367&lt;&gt;"",VLOOKUP(E367,Configuration!$C$4:$F$7,4,FALSE),0),"")</f>
        <v/>
      </c>
      <c r="H367" s="131" t="str">
        <f t="shared" si="84"/>
        <v/>
      </c>
      <c r="O367" s="55" t="b">
        <f t="shared" si="90"/>
        <v>0</v>
      </c>
      <c r="P367" s="55">
        <f t="shared" si="91"/>
        <v>0</v>
      </c>
      <c r="Q367" s="55">
        <f t="shared" si="92"/>
        <v>0</v>
      </c>
      <c r="R367" s="55">
        <f t="shared" si="93"/>
        <v>0</v>
      </c>
      <c r="S367" s="55">
        <f t="shared" si="85"/>
        <v>0</v>
      </c>
      <c r="T367" s="55">
        <f t="shared" si="86"/>
        <v>0</v>
      </c>
      <c r="U367" s="55">
        <f t="shared" si="87"/>
        <v>0</v>
      </c>
      <c r="V367" s="55" t="b">
        <f t="shared" si="94"/>
        <v>0</v>
      </c>
      <c r="W367" s="55" t="b">
        <f t="shared" si="95"/>
        <v>0</v>
      </c>
      <c r="X367" s="55" t="b">
        <f t="shared" si="96"/>
        <v>0</v>
      </c>
      <c r="Y367" s="55" t="str">
        <f t="shared" si="88"/>
        <v/>
      </c>
    </row>
    <row r="368" spans="1:25" x14ac:dyDescent="0.2">
      <c r="A368" s="69" t="str">
        <f t="shared" si="89"/>
        <v/>
      </c>
      <c r="G368" s="131" t="str">
        <f>IF(B368&lt;&gt;"",IF(E368&lt;&gt;"",VLOOKUP(E368,Configuration!$C$4:$F$7,4,FALSE),0),"")</f>
        <v/>
      </c>
      <c r="H368" s="131" t="str">
        <f t="shared" si="84"/>
        <v/>
      </c>
      <c r="O368" s="55" t="b">
        <f t="shared" si="90"/>
        <v>0</v>
      </c>
      <c r="P368" s="55">
        <f t="shared" si="91"/>
        <v>0</v>
      </c>
      <c r="Q368" s="55">
        <f t="shared" si="92"/>
        <v>0</v>
      </c>
      <c r="R368" s="55">
        <f t="shared" si="93"/>
        <v>0</v>
      </c>
      <c r="S368" s="55">
        <f t="shared" si="85"/>
        <v>0</v>
      </c>
      <c r="T368" s="55">
        <f t="shared" si="86"/>
        <v>0</v>
      </c>
      <c r="U368" s="55">
        <f t="shared" si="87"/>
        <v>0</v>
      </c>
      <c r="V368" s="55" t="b">
        <f t="shared" si="94"/>
        <v>0</v>
      </c>
      <c r="W368" s="55" t="b">
        <f t="shared" si="95"/>
        <v>0</v>
      </c>
      <c r="X368" s="55" t="b">
        <f t="shared" si="96"/>
        <v>0</v>
      </c>
      <c r="Y368" s="55" t="str">
        <f t="shared" si="88"/>
        <v/>
      </c>
    </row>
    <row r="369" spans="1:25" x14ac:dyDescent="0.2">
      <c r="A369" s="69" t="str">
        <f t="shared" si="89"/>
        <v/>
      </c>
      <c r="G369" s="131" t="str">
        <f>IF(B369&lt;&gt;"",IF(E369&lt;&gt;"",VLOOKUP(E369,Configuration!$C$4:$F$7,4,FALSE),0),"")</f>
        <v/>
      </c>
      <c r="H369" s="131" t="str">
        <f t="shared" si="84"/>
        <v/>
      </c>
      <c r="O369" s="55" t="b">
        <f t="shared" si="90"/>
        <v>0</v>
      </c>
      <c r="P369" s="55">
        <f t="shared" si="91"/>
        <v>0</v>
      </c>
      <c r="Q369" s="55">
        <f t="shared" si="92"/>
        <v>0</v>
      </c>
      <c r="R369" s="55">
        <f t="shared" si="93"/>
        <v>0</v>
      </c>
      <c r="S369" s="55">
        <f t="shared" si="85"/>
        <v>0</v>
      </c>
      <c r="T369" s="55">
        <f t="shared" si="86"/>
        <v>0</v>
      </c>
      <c r="U369" s="55">
        <f t="shared" si="87"/>
        <v>0</v>
      </c>
      <c r="V369" s="55" t="b">
        <f t="shared" si="94"/>
        <v>0</v>
      </c>
      <c r="W369" s="55" t="b">
        <f t="shared" si="95"/>
        <v>0</v>
      </c>
      <c r="X369" s="55" t="b">
        <f t="shared" si="96"/>
        <v>0</v>
      </c>
      <c r="Y369" s="55" t="str">
        <f t="shared" si="88"/>
        <v/>
      </c>
    </row>
    <row r="370" spans="1:25" x14ac:dyDescent="0.2">
      <c r="A370" s="69" t="str">
        <f t="shared" si="89"/>
        <v/>
      </c>
      <c r="G370" s="131" t="str">
        <f>IF(B370&lt;&gt;"",IF(E370&lt;&gt;"",VLOOKUP(E370,Configuration!$C$4:$F$7,4,FALSE),0),"")</f>
        <v/>
      </c>
      <c r="H370" s="131" t="str">
        <f t="shared" si="84"/>
        <v/>
      </c>
      <c r="O370" s="55" t="b">
        <f t="shared" si="90"/>
        <v>0</v>
      </c>
      <c r="P370" s="55">
        <f t="shared" si="91"/>
        <v>0</v>
      </c>
      <c r="Q370" s="55">
        <f t="shared" si="92"/>
        <v>0</v>
      </c>
      <c r="R370" s="55">
        <f t="shared" si="93"/>
        <v>0</v>
      </c>
      <c r="S370" s="55">
        <f t="shared" si="85"/>
        <v>0</v>
      </c>
      <c r="T370" s="55">
        <f t="shared" si="86"/>
        <v>0</v>
      </c>
      <c r="U370" s="55">
        <f t="shared" si="87"/>
        <v>0</v>
      </c>
      <c r="V370" s="55" t="b">
        <f t="shared" si="94"/>
        <v>0</v>
      </c>
      <c r="W370" s="55" t="b">
        <f t="shared" si="95"/>
        <v>0</v>
      </c>
      <c r="X370" s="55" t="b">
        <f t="shared" si="96"/>
        <v>0</v>
      </c>
      <c r="Y370" s="55" t="str">
        <f t="shared" si="88"/>
        <v/>
      </c>
    </row>
    <row r="371" spans="1:25" x14ac:dyDescent="0.2">
      <c r="A371" s="69" t="str">
        <f t="shared" si="89"/>
        <v/>
      </c>
      <c r="G371" s="131" t="str">
        <f>IF(B371&lt;&gt;"",IF(E371&lt;&gt;"",VLOOKUP(E371,Configuration!$C$4:$F$7,4,FALSE),0),"")</f>
        <v/>
      </c>
      <c r="H371" s="131" t="str">
        <f t="shared" si="84"/>
        <v/>
      </c>
      <c r="O371" s="55" t="b">
        <f t="shared" si="90"/>
        <v>0</v>
      </c>
      <c r="P371" s="55">
        <f t="shared" si="91"/>
        <v>0</v>
      </c>
      <c r="Q371" s="55">
        <f t="shared" si="92"/>
        <v>0</v>
      </c>
      <c r="R371" s="55">
        <f t="shared" si="93"/>
        <v>0</v>
      </c>
      <c r="S371" s="55">
        <f t="shared" si="85"/>
        <v>0</v>
      </c>
      <c r="T371" s="55">
        <f t="shared" si="86"/>
        <v>0</v>
      </c>
      <c r="U371" s="55">
        <f t="shared" si="87"/>
        <v>0</v>
      </c>
      <c r="V371" s="55" t="b">
        <f t="shared" si="94"/>
        <v>0</v>
      </c>
      <c r="W371" s="55" t="b">
        <f t="shared" si="95"/>
        <v>0</v>
      </c>
      <c r="X371" s="55" t="b">
        <f t="shared" si="96"/>
        <v>0</v>
      </c>
      <c r="Y371" s="55" t="str">
        <f t="shared" si="88"/>
        <v/>
      </c>
    </row>
    <row r="372" spans="1:25" x14ac:dyDescent="0.2">
      <c r="A372" s="69" t="str">
        <f t="shared" si="89"/>
        <v/>
      </c>
      <c r="G372" s="131" t="str">
        <f>IF(B372&lt;&gt;"",IF(E372&lt;&gt;"",VLOOKUP(E372,Configuration!$C$4:$F$7,4,FALSE),0),"")</f>
        <v/>
      </c>
      <c r="H372" s="131" t="str">
        <f t="shared" si="84"/>
        <v/>
      </c>
      <c r="O372" s="55" t="b">
        <f t="shared" si="90"/>
        <v>0</v>
      </c>
      <c r="P372" s="55">
        <f t="shared" si="91"/>
        <v>0</v>
      </c>
      <c r="Q372" s="55">
        <f t="shared" si="92"/>
        <v>0</v>
      </c>
      <c r="R372" s="55">
        <f t="shared" si="93"/>
        <v>0</v>
      </c>
      <c r="S372" s="55">
        <f t="shared" si="85"/>
        <v>0</v>
      </c>
      <c r="T372" s="55">
        <f t="shared" si="86"/>
        <v>0</v>
      </c>
      <c r="U372" s="55">
        <f t="shared" si="87"/>
        <v>0</v>
      </c>
      <c r="V372" s="55" t="b">
        <f t="shared" si="94"/>
        <v>0</v>
      </c>
      <c r="W372" s="55" t="b">
        <f t="shared" si="95"/>
        <v>0</v>
      </c>
      <c r="X372" s="55" t="b">
        <f t="shared" si="96"/>
        <v>0</v>
      </c>
      <c r="Y372" s="55" t="str">
        <f t="shared" si="88"/>
        <v/>
      </c>
    </row>
    <row r="373" spans="1:25" x14ac:dyDescent="0.2">
      <c r="A373" s="69" t="str">
        <f t="shared" si="89"/>
        <v/>
      </c>
      <c r="G373" s="131" t="str">
        <f>IF(B373&lt;&gt;"",IF(E373&lt;&gt;"",VLOOKUP(E373,Configuration!$C$4:$F$7,4,FALSE),0),"")</f>
        <v/>
      </c>
      <c r="H373" s="131" t="str">
        <f t="shared" si="84"/>
        <v/>
      </c>
      <c r="O373" s="55" t="b">
        <f t="shared" si="90"/>
        <v>0</v>
      </c>
      <c r="P373" s="55">
        <f t="shared" si="91"/>
        <v>0</v>
      </c>
      <c r="Q373" s="55">
        <f t="shared" si="92"/>
        <v>0</v>
      </c>
      <c r="R373" s="55">
        <f t="shared" si="93"/>
        <v>0</v>
      </c>
      <c r="S373" s="55">
        <f t="shared" si="85"/>
        <v>0</v>
      </c>
      <c r="T373" s="55">
        <f t="shared" si="86"/>
        <v>0</v>
      </c>
      <c r="U373" s="55">
        <f t="shared" si="87"/>
        <v>0</v>
      </c>
      <c r="V373" s="55" t="b">
        <f t="shared" si="94"/>
        <v>0</v>
      </c>
      <c r="W373" s="55" t="b">
        <f t="shared" si="95"/>
        <v>0</v>
      </c>
      <c r="X373" s="55" t="b">
        <f t="shared" si="96"/>
        <v>0</v>
      </c>
      <c r="Y373" s="55" t="str">
        <f t="shared" si="88"/>
        <v/>
      </c>
    </row>
    <row r="374" spans="1:25" x14ac:dyDescent="0.2">
      <c r="A374" s="69" t="str">
        <f t="shared" si="89"/>
        <v/>
      </c>
      <c r="G374" s="131" t="str">
        <f>IF(B374&lt;&gt;"",IF(E374&lt;&gt;"",VLOOKUP(E374,Configuration!$C$4:$F$7,4,FALSE),0),"")</f>
        <v/>
      </c>
      <c r="H374" s="131" t="str">
        <f t="shared" si="84"/>
        <v/>
      </c>
      <c r="O374" s="55" t="b">
        <f t="shared" si="90"/>
        <v>0</v>
      </c>
      <c r="P374" s="55">
        <f t="shared" si="91"/>
        <v>0</v>
      </c>
      <c r="Q374" s="55">
        <f t="shared" si="92"/>
        <v>0</v>
      </c>
      <c r="R374" s="55">
        <f t="shared" si="93"/>
        <v>0</v>
      </c>
      <c r="S374" s="55">
        <f t="shared" si="85"/>
        <v>0</v>
      </c>
      <c r="T374" s="55">
        <f t="shared" si="86"/>
        <v>0</v>
      </c>
      <c r="U374" s="55">
        <f t="shared" si="87"/>
        <v>0</v>
      </c>
      <c r="V374" s="55" t="b">
        <f t="shared" si="94"/>
        <v>0</v>
      </c>
      <c r="W374" s="55" t="b">
        <f t="shared" si="95"/>
        <v>0</v>
      </c>
      <c r="X374" s="55" t="b">
        <f t="shared" si="96"/>
        <v>0</v>
      </c>
      <c r="Y374" s="55" t="str">
        <f t="shared" si="88"/>
        <v/>
      </c>
    </row>
    <row r="375" spans="1:25" x14ac:dyDescent="0.2">
      <c r="A375" s="69" t="str">
        <f t="shared" si="89"/>
        <v/>
      </c>
      <c r="G375" s="131" t="str">
        <f>IF(B375&lt;&gt;"",IF(E375&lt;&gt;"",VLOOKUP(E375,Configuration!$C$4:$F$7,4,FALSE),0),"")</f>
        <v/>
      </c>
      <c r="H375" s="131" t="str">
        <f t="shared" si="84"/>
        <v/>
      </c>
      <c r="O375" s="55" t="b">
        <f t="shared" si="90"/>
        <v>0</v>
      </c>
      <c r="P375" s="55">
        <f t="shared" si="91"/>
        <v>0</v>
      </c>
      <c r="Q375" s="55">
        <f t="shared" si="92"/>
        <v>0</v>
      </c>
      <c r="R375" s="55">
        <f t="shared" si="93"/>
        <v>0</v>
      </c>
      <c r="S375" s="55">
        <f t="shared" si="85"/>
        <v>0</v>
      </c>
      <c r="T375" s="55">
        <f t="shared" si="86"/>
        <v>0</v>
      </c>
      <c r="U375" s="55">
        <f t="shared" si="87"/>
        <v>0</v>
      </c>
      <c r="V375" s="55" t="b">
        <f t="shared" si="94"/>
        <v>0</v>
      </c>
      <c r="W375" s="55" t="b">
        <f t="shared" si="95"/>
        <v>0</v>
      </c>
      <c r="X375" s="55" t="b">
        <f t="shared" si="96"/>
        <v>0</v>
      </c>
      <c r="Y375" s="55" t="str">
        <f t="shared" si="88"/>
        <v/>
      </c>
    </row>
    <row r="376" spans="1:25" x14ac:dyDescent="0.2">
      <c r="A376" s="69" t="str">
        <f t="shared" si="89"/>
        <v/>
      </c>
      <c r="G376" s="131" t="str">
        <f>IF(B376&lt;&gt;"",IF(E376&lt;&gt;"",VLOOKUP(E376,Configuration!$C$4:$F$7,4,FALSE),0),"")</f>
        <v/>
      </c>
      <c r="H376" s="131" t="str">
        <f t="shared" si="84"/>
        <v/>
      </c>
      <c r="O376" s="55" t="b">
        <f t="shared" si="90"/>
        <v>0</v>
      </c>
      <c r="P376" s="55">
        <f t="shared" si="91"/>
        <v>0</v>
      </c>
      <c r="Q376" s="55">
        <f t="shared" si="92"/>
        <v>0</v>
      </c>
      <c r="R376" s="55">
        <f t="shared" si="93"/>
        <v>0</v>
      </c>
      <c r="S376" s="55">
        <f t="shared" si="85"/>
        <v>0</v>
      </c>
      <c r="T376" s="55">
        <f t="shared" si="86"/>
        <v>0</v>
      </c>
      <c r="U376" s="55">
        <f t="shared" si="87"/>
        <v>0</v>
      </c>
      <c r="V376" s="55" t="b">
        <f t="shared" si="94"/>
        <v>0</v>
      </c>
      <c r="W376" s="55" t="b">
        <f t="shared" si="95"/>
        <v>0</v>
      </c>
      <c r="X376" s="55" t="b">
        <f t="shared" si="96"/>
        <v>0</v>
      </c>
      <c r="Y376" s="55" t="str">
        <f t="shared" si="88"/>
        <v/>
      </c>
    </row>
    <row r="377" spans="1:25" x14ac:dyDescent="0.2">
      <c r="A377" s="69" t="str">
        <f t="shared" si="89"/>
        <v/>
      </c>
      <c r="G377" s="131" t="str">
        <f>IF(B377&lt;&gt;"",IF(E377&lt;&gt;"",VLOOKUP(E377,Configuration!$C$4:$F$7,4,FALSE),0),"")</f>
        <v/>
      </c>
      <c r="H377" s="131" t="str">
        <f t="shared" si="84"/>
        <v/>
      </c>
      <c r="O377" s="55" t="b">
        <f t="shared" si="90"/>
        <v>0</v>
      </c>
      <c r="P377" s="55">
        <f t="shared" si="91"/>
        <v>0</v>
      </c>
      <c r="Q377" s="55">
        <f t="shared" si="92"/>
        <v>0</v>
      </c>
      <c r="R377" s="55">
        <f t="shared" si="93"/>
        <v>0</v>
      </c>
      <c r="S377" s="55">
        <f t="shared" si="85"/>
        <v>0</v>
      </c>
      <c r="T377" s="55">
        <f t="shared" si="86"/>
        <v>0</v>
      </c>
      <c r="U377" s="55">
        <f t="shared" si="87"/>
        <v>0</v>
      </c>
      <c r="V377" s="55" t="b">
        <f t="shared" si="94"/>
        <v>0</v>
      </c>
      <c r="W377" s="55" t="b">
        <f t="shared" si="95"/>
        <v>0</v>
      </c>
      <c r="X377" s="55" t="b">
        <f t="shared" si="96"/>
        <v>0</v>
      </c>
      <c r="Y377" s="55" t="str">
        <f t="shared" si="88"/>
        <v/>
      </c>
    </row>
    <row r="378" spans="1:25" x14ac:dyDescent="0.2">
      <c r="A378" s="69" t="str">
        <f t="shared" si="89"/>
        <v/>
      </c>
      <c r="G378" s="131" t="str">
        <f>IF(B378&lt;&gt;"",IF(E378&lt;&gt;"",VLOOKUP(E378,Configuration!$C$4:$F$7,4,FALSE),0),"")</f>
        <v/>
      </c>
      <c r="H378" s="131" t="str">
        <f t="shared" si="84"/>
        <v/>
      </c>
      <c r="O378" s="55" t="b">
        <f t="shared" si="90"/>
        <v>0</v>
      </c>
      <c r="P378" s="55">
        <f t="shared" si="91"/>
        <v>0</v>
      </c>
      <c r="Q378" s="55">
        <f t="shared" si="92"/>
        <v>0</v>
      </c>
      <c r="R378" s="55">
        <f t="shared" si="93"/>
        <v>0</v>
      </c>
      <c r="S378" s="55">
        <f t="shared" si="85"/>
        <v>0</v>
      </c>
      <c r="T378" s="55">
        <f t="shared" si="86"/>
        <v>0</v>
      </c>
      <c r="U378" s="55">
        <f t="shared" si="87"/>
        <v>0</v>
      </c>
      <c r="V378" s="55" t="b">
        <f t="shared" si="94"/>
        <v>0</v>
      </c>
      <c r="W378" s="55" t="b">
        <f t="shared" si="95"/>
        <v>0</v>
      </c>
      <c r="X378" s="55" t="b">
        <f t="shared" si="96"/>
        <v>0</v>
      </c>
      <c r="Y378" s="55" t="str">
        <f t="shared" si="88"/>
        <v/>
      </c>
    </row>
    <row r="379" spans="1:25" x14ac:dyDescent="0.2">
      <c r="A379" s="69" t="str">
        <f t="shared" si="89"/>
        <v/>
      </c>
      <c r="G379" s="131" t="str">
        <f>IF(B379&lt;&gt;"",IF(E379&lt;&gt;"",VLOOKUP(E379,Configuration!$C$4:$F$7,4,FALSE),0),"")</f>
        <v/>
      </c>
      <c r="H379" s="131" t="str">
        <f t="shared" si="84"/>
        <v/>
      </c>
      <c r="O379" s="55" t="b">
        <f t="shared" si="90"/>
        <v>0</v>
      </c>
      <c r="P379" s="55">
        <f t="shared" si="91"/>
        <v>0</v>
      </c>
      <c r="Q379" s="55">
        <f t="shared" si="92"/>
        <v>0</v>
      </c>
      <c r="R379" s="55">
        <f t="shared" si="93"/>
        <v>0</v>
      </c>
      <c r="S379" s="55">
        <f t="shared" si="85"/>
        <v>0</v>
      </c>
      <c r="T379" s="55">
        <f t="shared" si="86"/>
        <v>0</v>
      </c>
      <c r="U379" s="55">
        <f t="shared" si="87"/>
        <v>0</v>
      </c>
      <c r="V379" s="55" t="b">
        <f t="shared" si="94"/>
        <v>0</v>
      </c>
      <c r="W379" s="55" t="b">
        <f t="shared" si="95"/>
        <v>0</v>
      </c>
      <c r="X379" s="55" t="b">
        <f t="shared" si="96"/>
        <v>0</v>
      </c>
      <c r="Y379" s="55" t="str">
        <f t="shared" si="88"/>
        <v/>
      </c>
    </row>
    <row r="380" spans="1:25" x14ac:dyDescent="0.2">
      <c r="A380" s="69" t="str">
        <f t="shared" si="89"/>
        <v/>
      </c>
      <c r="G380" s="131" t="str">
        <f>IF(B380&lt;&gt;"",IF(E380&lt;&gt;"",VLOOKUP(E380,Configuration!$C$4:$F$7,4,FALSE),0),"")</f>
        <v/>
      </c>
      <c r="H380" s="131" t="str">
        <f t="shared" si="84"/>
        <v/>
      </c>
      <c r="O380" s="55" t="b">
        <f t="shared" si="90"/>
        <v>0</v>
      </c>
      <c r="P380" s="55">
        <f t="shared" si="91"/>
        <v>0</v>
      </c>
      <c r="Q380" s="55">
        <f t="shared" si="92"/>
        <v>0</v>
      </c>
      <c r="R380" s="55">
        <f t="shared" si="93"/>
        <v>0</v>
      </c>
      <c r="S380" s="55">
        <f t="shared" si="85"/>
        <v>0</v>
      </c>
      <c r="T380" s="55">
        <f t="shared" si="86"/>
        <v>0</v>
      </c>
      <c r="U380" s="55">
        <f t="shared" si="87"/>
        <v>0</v>
      </c>
      <c r="V380" s="55" t="b">
        <f t="shared" si="94"/>
        <v>0</v>
      </c>
      <c r="W380" s="55" t="b">
        <f t="shared" si="95"/>
        <v>0</v>
      </c>
      <c r="X380" s="55" t="b">
        <f t="shared" si="96"/>
        <v>0</v>
      </c>
      <c r="Y380" s="55" t="str">
        <f t="shared" si="88"/>
        <v/>
      </c>
    </row>
    <row r="381" spans="1:25" x14ac:dyDescent="0.2">
      <c r="A381" s="69" t="str">
        <f t="shared" si="89"/>
        <v/>
      </c>
      <c r="G381" s="131" t="str">
        <f>IF(B381&lt;&gt;"",IF(E381&lt;&gt;"",VLOOKUP(E381,Configuration!$C$4:$F$7,4,FALSE),0),"")</f>
        <v/>
      </c>
      <c r="H381" s="131" t="str">
        <f t="shared" si="84"/>
        <v/>
      </c>
      <c r="O381" s="55" t="b">
        <f t="shared" si="90"/>
        <v>0</v>
      </c>
      <c r="P381" s="55">
        <f t="shared" si="91"/>
        <v>0</v>
      </c>
      <c r="Q381" s="55">
        <f t="shared" si="92"/>
        <v>0</v>
      </c>
      <c r="R381" s="55">
        <f t="shared" si="93"/>
        <v>0</v>
      </c>
      <c r="S381" s="55">
        <f t="shared" si="85"/>
        <v>0</v>
      </c>
      <c r="T381" s="55">
        <f t="shared" si="86"/>
        <v>0</v>
      </c>
      <c r="U381" s="55">
        <f t="shared" si="87"/>
        <v>0</v>
      </c>
      <c r="V381" s="55" t="b">
        <f t="shared" si="94"/>
        <v>0</v>
      </c>
      <c r="W381" s="55" t="b">
        <f t="shared" si="95"/>
        <v>0</v>
      </c>
      <c r="X381" s="55" t="b">
        <f t="shared" si="96"/>
        <v>0</v>
      </c>
      <c r="Y381" s="55" t="str">
        <f t="shared" si="88"/>
        <v/>
      </c>
    </row>
    <row r="382" spans="1:25" x14ac:dyDescent="0.2">
      <c r="A382" s="69" t="str">
        <f t="shared" si="89"/>
        <v/>
      </c>
      <c r="G382" s="131" t="str">
        <f>IF(B382&lt;&gt;"",IF(E382&lt;&gt;"",VLOOKUP(E382,Configuration!$C$4:$F$7,4,FALSE),0),"")</f>
        <v/>
      </c>
      <c r="H382" s="131" t="str">
        <f t="shared" si="84"/>
        <v/>
      </c>
      <c r="O382" s="55" t="b">
        <f t="shared" si="90"/>
        <v>0</v>
      </c>
      <c r="P382" s="55">
        <f t="shared" si="91"/>
        <v>0</v>
      </c>
      <c r="Q382" s="55">
        <f t="shared" si="92"/>
        <v>0</v>
      </c>
      <c r="R382" s="55">
        <f t="shared" si="93"/>
        <v>0</v>
      </c>
      <c r="S382" s="55">
        <f t="shared" si="85"/>
        <v>0</v>
      </c>
      <c r="T382" s="55">
        <f t="shared" si="86"/>
        <v>0</v>
      </c>
      <c r="U382" s="55">
        <f t="shared" si="87"/>
        <v>0</v>
      </c>
      <c r="V382" s="55" t="b">
        <f t="shared" si="94"/>
        <v>0</v>
      </c>
      <c r="W382" s="55" t="b">
        <f t="shared" si="95"/>
        <v>0</v>
      </c>
      <c r="X382" s="55" t="b">
        <f t="shared" si="96"/>
        <v>0</v>
      </c>
      <c r="Y382" s="55" t="str">
        <f t="shared" si="88"/>
        <v/>
      </c>
    </row>
    <row r="383" spans="1:25" x14ac:dyDescent="0.2">
      <c r="A383" s="69" t="str">
        <f t="shared" si="89"/>
        <v/>
      </c>
      <c r="G383" s="131" t="str">
        <f>IF(B383&lt;&gt;"",IF(E383&lt;&gt;"",VLOOKUP(E383,Configuration!$C$4:$F$7,4,FALSE),0),"")</f>
        <v/>
      </c>
      <c r="H383" s="131" t="str">
        <f t="shared" si="84"/>
        <v/>
      </c>
      <c r="O383" s="55" t="b">
        <f t="shared" si="90"/>
        <v>0</v>
      </c>
      <c r="P383" s="55">
        <f t="shared" si="91"/>
        <v>0</v>
      </c>
      <c r="Q383" s="55">
        <f t="shared" si="92"/>
        <v>0</v>
      </c>
      <c r="R383" s="55">
        <f t="shared" si="93"/>
        <v>0</v>
      </c>
      <c r="S383" s="55">
        <f t="shared" si="85"/>
        <v>0</v>
      </c>
      <c r="T383" s="55">
        <f t="shared" si="86"/>
        <v>0</v>
      </c>
      <c r="U383" s="55">
        <f t="shared" si="87"/>
        <v>0</v>
      </c>
      <c r="V383" s="55" t="b">
        <f t="shared" si="94"/>
        <v>0</v>
      </c>
      <c r="W383" s="55" t="b">
        <f t="shared" si="95"/>
        <v>0</v>
      </c>
      <c r="X383" s="55" t="b">
        <f t="shared" si="96"/>
        <v>0</v>
      </c>
      <c r="Y383" s="55" t="str">
        <f t="shared" si="88"/>
        <v/>
      </c>
    </row>
    <row r="384" spans="1:25" x14ac:dyDescent="0.2">
      <c r="A384" s="69" t="str">
        <f t="shared" si="89"/>
        <v/>
      </c>
      <c r="G384" s="131" t="str">
        <f>IF(B384&lt;&gt;"",IF(E384&lt;&gt;"",VLOOKUP(E384,Configuration!$C$4:$F$7,4,FALSE),0),"")</f>
        <v/>
      </c>
      <c r="H384" s="131" t="str">
        <f t="shared" si="84"/>
        <v/>
      </c>
      <c r="O384" s="55" t="b">
        <f t="shared" si="90"/>
        <v>0</v>
      </c>
      <c r="P384" s="55">
        <f t="shared" si="91"/>
        <v>0</v>
      </c>
      <c r="Q384" s="55">
        <f t="shared" si="92"/>
        <v>0</v>
      </c>
      <c r="R384" s="55">
        <f t="shared" si="93"/>
        <v>0</v>
      </c>
      <c r="S384" s="55">
        <f t="shared" si="85"/>
        <v>0</v>
      </c>
      <c r="T384" s="55">
        <f t="shared" si="86"/>
        <v>0</v>
      </c>
      <c r="U384" s="55">
        <f t="shared" si="87"/>
        <v>0</v>
      </c>
      <c r="V384" s="55" t="b">
        <f t="shared" si="94"/>
        <v>0</v>
      </c>
      <c r="W384" s="55" t="b">
        <f t="shared" si="95"/>
        <v>0</v>
      </c>
      <c r="X384" s="55" t="b">
        <f t="shared" si="96"/>
        <v>0</v>
      </c>
      <c r="Y384" s="55" t="str">
        <f t="shared" si="88"/>
        <v/>
      </c>
    </row>
    <row r="385" spans="1:25" x14ac:dyDescent="0.2">
      <c r="A385" s="69" t="str">
        <f t="shared" si="89"/>
        <v/>
      </c>
      <c r="G385" s="131" t="str">
        <f>IF(B385&lt;&gt;"",IF(E385&lt;&gt;"",VLOOKUP(E385,Configuration!$C$4:$F$7,4,FALSE),0),"")</f>
        <v/>
      </c>
      <c r="H385" s="131" t="str">
        <f t="shared" si="84"/>
        <v/>
      </c>
      <c r="O385" s="55" t="b">
        <f t="shared" si="90"/>
        <v>0</v>
      </c>
      <c r="P385" s="55">
        <f t="shared" si="91"/>
        <v>0</v>
      </c>
      <c r="Q385" s="55">
        <f t="shared" si="92"/>
        <v>0</v>
      </c>
      <c r="R385" s="55">
        <f t="shared" si="93"/>
        <v>0</v>
      </c>
      <c r="S385" s="55">
        <f t="shared" si="85"/>
        <v>0</v>
      </c>
      <c r="T385" s="55">
        <f t="shared" si="86"/>
        <v>0</v>
      </c>
      <c r="U385" s="55">
        <f t="shared" si="87"/>
        <v>0</v>
      </c>
      <c r="V385" s="55" t="b">
        <f t="shared" si="94"/>
        <v>0</v>
      </c>
      <c r="W385" s="55" t="b">
        <f t="shared" si="95"/>
        <v>0</v>
      </c>
      <c r="X385" s="55" t="b">
        <f t="shared" si="96"/>
        <v>0</v>
      </c>
      <c r="Y385" s="55" t="str">
        <f t="shared" si="88"/>
        <v/>
      </c>
    </row>
    <row r="386" spans="1:25" x14ac:dyDescent="0.2">
      <c r="A386" s="69" t="str">
        <f t="shared" si="89"/>
        <v/>
      </c>
      <c r="G386" s="131" t="str">
        <f>IF(B386&lt;&gt;"",IF(E386&lt;&gt;"",VLOOKUP(E386,Configuration!$C$4:$F$7,4,FALSE),0),"")</f>
        <v/>
      </c>
      <c r="H386" s="131" t="str">
        <f t="shared" si="84"/>
        <v/>
      </c>
      <c r="O386" s="55" t="b">
        <f t="shared" si="90"/>
        <v>0</v>
      </c>
      <c r="P386" s="55">
        <f t="shared" si="91"/>
        <v>0</v>
      </c>
      <c r="Q386" s="55">
        <f t="shared" si="92"/>
        <v>0</v>
      </c>
      <c r="R386" s="55">
        <f t="shared" si="93"/>
        <v>0</v>
      </c>
      <c r="S386" s="55">
        <f t="shared" si="85"/>
        <v>0</v>
      </c>
      <c r="T386" s="55">
        <f t="shared" si="86"/>
        <v>0</v>
      </c>
      <c r="U386" s="55">
        <f t="shared" si="87"/>
        <v>0</v>
      </c>
      <c r="V386" s="55" t="b">
        <f t="shared" si="94"/>
        <v>0</v>
      </c>
      <c r="W386" s="55" t="b">
        <f t="shared" si="95"/>
        <v>0</v>
      </c>
      <c r="X386" s="55" t="b">
        <f t="shared" si="96"/>
        <v>0</v>
      </c>
      <c r="Y386" s="55" t="str">
        <f t="shared" si="88"/>
        <v/>
      </c>
    </row>
    <row r="387" spans="1:25" x14ac:dyDescent="0.2">
      <c r="A387" s="69" t="str">
        <f t="shared" si="89"/>
        <v/>
      </c>
      <c r="G387" s="131" t="str">
        <f>IF(B387&lt;&gt;"",IF(E387&lt;&gt;"",VLOOKUP(E387,Configuration!$C$4:$F$7,4,FALSE),0),"")</f>
        <v/>
      </c>
      <c r="H387" s="131" t="str">
        <f t="shared" si="84"/>
        <v/>
      </c>
      <c r="O387" s="55" t="b">
        <f t="shared" si="90"/>
        <v>0</v>
      </c>
      <c r="P387" s="55">
        <f t="shared" si="91"/>
        <v>0</v>
      </c>
      <c r="Q387" s="55">
        <f t="shared" si="92"/>
        <v>0</v>
      </c>
      <c r="R387" s="55">
        <f t="shared" si="93"/>
        <v>0</v>
      </c>
      <c r="S387" s="55">
        <f t="shared" si="85"/>
        <v>0</v>
      </c>
      <c r="T387" s="55">
        <f t="shared" si="86"/>
        <v>0</v>
      </c>
      <c r="U387" s="55">
        <f t="shared" si="87"/>
        <v>0</v>
      </c>
      <c r="V387" s="55" t="b">
        <f t="shared" si="94"/>
        <v>0</v>
      </c>
      <c r="W387" s="55" t="b">
        <f t="shared" si="95"/>
        <v>0</v>
      </c>
      <c r="X387" s="55" t="b">
        <f t="shared" si="96"/>
        <v>0</v>
      </c>
      <c r="Y387" s="55" t="str">
        <f t="shared" si="88"/>
        <v/>
      </c>
    </row>
    <row r="388" spans="1:25" x14ac:dyDescent="0.2">
      <c r="A388" s="69" t="str">
        <f t="shared" si="89"/>
        <v/>
      </c>
      <c r="G388" s="131" t="str">
        <f>IF(B388&lt;&gt;"",IF(E388&lt;&gt;"",VLOOKUP(E388,Configuration!$C$4:$F$7,4,FALSE),0),"")</f>
        <v/>
      </c>
      <c r="H388" s="131" t="str">
        <f t="shared" si="84"/>
        <v/>
      </c>
      <c r="O388" s="55" t="b">
        <f t="shared" si="90"/>
        <v>0</v>
      </c>
      <c r="P388" s="55">
        <f t="shared" si="91"/>
        <v>0</v>
      </c>
      <c r="Q388" s="55">
        <f t="shared" si="92"/>
        <v>0</v>
      </c>
      <c r="R388" s="55">
        <f t="shared" si="93"/>
        <v>0</v>
      </c>
      <c r="S388" s="55">
        <f t="shared" si="85"/>
        <v>0</v>
      </c>
      <c r="T388" s="55">
        <f t="shared" si="86"/>
        <v>0</v>
      </c>
      <c r="U388" s="55">
        <f t="shared" si="87"/>
        <v>0</v>
      </c>
      <c r="V388" s="55" t="b">
        <f t="shared" si="94"/>
        <v>0</v>
      </c>
      <c r="W388" s="55" t="b">
        <f t="shared" si="95"/>
        <v>0</v>
      </c>
      <c r="X388" s="55" t="b">
        <f t="shared" si="96"/>
        <v>0</v>
      </c>
      <c r="Y388" s="55" t="str">
        <f t="shared" si="88"/>
        <v/>
      </c>
    </row>
    <row r="389" spans="1:25" x14ac:dyDescent="0.2">
      <c r="A389" s="69" t="str">
        <f t="shared" si="89"/>
        <v/>
      </c>
      <c r="G389" s="131" t="str">
        <f>IF(B389&lt;&gt;"",IF(E389&lt;&gt;"",VLOOKUP(E389,Configuration!$C$4:$F$7,4,FALSE),0),"")</f>
        <v/>
      </c>
      <c r="H389" s="131" t="str">
        <f t="shared" ref="H389:H452" si="97">IF(B389&lt;&gt;"",IF(AND(E389&lt;&gt;"",K389&lt;&gt;_out),G389*IF(F389&gt;0,F389,1),0),"")</f>
        <v/>
      </c>
      <c r="O389" s="55" t="b">
        <f t="shared" si="90"/>
        <v>0</v>
      </c>
      <c r="P389" s="55">
        <f t="shared" si="91"/>
        <v>0</v>
      </c>
      <c r="Q389" s="55">
        <f t="shared" si="92"/>
        <v>0</v>
      </c>
      <c r="R389" s="55">
        <f t="shared" si="93"/>
        <v>0</v>
      </c>
      <c r="S389" s="55">
        <f t="shared" ref="S389:S452" si="98">IF(LOWER(I389)=LOWER(_tolaunch),Y389,0)</f>
        <v>0</v>
      </c>
      <c r="T389" s="55">
        <f t="shared" ref="T389:T452" si="99">IF(LOWER(I389)=LOWER(_posibletolaunch),Y389,0)</f>
        <v>0</v>
      </c>
      <c r="U389" s="55">
        <f t="shared" ref="U389:U452" si="100">IF(LOWER(I389)=LOWER(_later),Y389,0)</f>
        <v>0</v>
      </c>
      <c r="V389" s="55" t="b">
        <f t="shared" si="94"/>
        <v>0</v>
      </c>
      <c r="W389" s="55" t="b">
        <f t="shared" si="95"/>
        <v>0</v>
      </c>
      <c r="X389" s="55" t="b">
        <f t="shared" si="96"/>
        <v>0</v>
      </c>
      <c r="Y389" s="55" t="str">
        <f t="shared" ref="Y389:Y452" si="101">IF(B389&lt;&gt;"",IF(AND(E389&lt;&gt;"",K389=_out),G389*IF(F389&gt;0,F389,1),0),"")</f>
        <v/>
      </c>
    </row>
    <row r="390" spans="1:25" x14ac:dyDescent="0.2">
      <c r="A390" s="69" t="str">
        <f t="shared" si="89"/>
        <v/>
      </c>
      <c r="G390" s="131" t="str">
        <f>IF(B390&lt;&gt;"",IF(E390&lt;&gt;"",VLOOKUP(E390,Configuration!$C$4:$F$7,4,FALSE),0),"")</f>
        <v/>
      </c>
      <c r="H390" s="131" t="str">
        <f t="shared" si="97"/>
        <v/>
      </c>
      <c r="O390" s="55" t="b">
        <f t="shared" si="90"/>
        <v>0</v>
      </c>
      <c r="P390" s="55">
        <f t="shared" si="91"/>
        <v>0</v>
      </c>
      <c r="Q390" s="55">
        <f t="shared" si="92"/>
        <v>0</v>
      </c>
      <c r="R390" s="55">
        <f t="shared" si="93"/>
        <v>0</v>
      </c>
      <c r="S390" s="55">
        <f t="shared" si="98"/>
        <v>0</v>
      </c>
      <c r="T390" s="55">
        <f t="shared" si="99"/>
        <v>0</v>
      </c>
      <c r="U390" s="55">
        <f t="shared" si="100"/>
        <v>0</v>
      </c>
      <c r="V390" s="55" t="b">
        <f t="shared" si="94"/>
        <v>0</v>
      </c>
      <c r="W390" s="55" t="b">
        <f t="shared" si="95"/>
        <v>0</v>
      </c>
      <c r="X390" s="55" t="b">
        <f t="shared" si="96"/>
        <v>0</v>
      </c>
      <c r="Y390" s="55" t="str">
        <f t="shared" si="101"/>
        <v/>
      </c>
    </row>
    <row r="391" spans="1:25" x14ac:dyDescent="0.2">
      <c r="A391" s="69" t="str">
        <f t="shared" si="89"/>
        <v/>
      </c>
      <c r="G391" s="131" t="str">
        <f>IF(B391&lt;&gt;"",IF(E391&lt;&gt;"",VLOOKUP(E391,Configuration!$C$4:$F$7,4,FALSE),0),"")</f>
        <v/>
      </c>
      <c r="H391" s="131" t="str">
        <f t="shared" si="97"/>
        <v/>
      </c>
      <c r="O391" s="55" t="b">
        <f t="shared" si="90"/>
        <v>0</v>
      </c>
      <c r="P391" s="55">
        <f t="shared" si="91"/>
        <v>0</v>
      </c>
      <c r="Q391" s="55">
        <f t="shared" si="92"/>
        <v>0</v>
      </c>
      <c r="R391" s="55">
        <f t="shared" si="93"/>
        <v>0</v>
      </c>
      <c r="S391" s="55">
        <f t="shared" si="98"/>
        <v>0</v>
      </c>
      <c r="T391" s="55">
        <f t="shared" si="99"/>
        <v>0</v>
      </c>
      <c r="U391" s="55">
        <f t="shared" si="100"/>
        <v>0</v>
      </c>
      <c r="V391" s="55" t="b">
        <f t="shared" si="94"/>
        <v>0</v>
      </c>
      <c r="W391" s="55" t="b">
        <f t="shared" si="95"/>
        <v>0</v>
      </c>
      <c r="X391" s="55" t="b">
        <f t="shared" si="96"/>
        <v>0</v>
      </c>
      <c r="Y391" s="55" t="str">
        <f t="shared" si="101"/>
        <v/>
      </c>
    </row>
    <row r="392" spans="1:25" x14ac:dyDescent="0.2">
      <c r="A392" s="69" t="str">
        <f t="shared" si="89"/>
        <v/>
      </c>
      <c r="G392" s="131" t="str">
        <f>IF(B392&lt;&gt;"",IF(E392&lt;&gt;"",VLOOKUP(E392,Configuration!$C$4:$F$7,4,FALSE),0),"")</f>
        <v/>
      </c>
      <c r="H392" s="131" t="str">
        <f t="shared" si="97"/>
        <v/>
      </c>
      <c r="O392" s="55" t="b">
        <f t="shared" si="90"/>
        <v>0</v>
      </c>
      <c r="P392" s="55">
        <f t="shared" si="91"/>
        <v>0</v>
      </c>
      <c r="Q392" s="55">
        <f t="shared" si="92"/>
        <v>0</v>
      </c>
      <c r="R392" s="55">
        <f t="shared" si="93"/>
        <v>0</v>
      </c>
      <c r="S392" s="55">
        <f t="shared" si="98"/>
        <v>0</v>
      </c>
      <c r="T392" s="55">
        <f t="shared" si="99"/>
        <v>0</v>
      </c>
      <c r="U392" s="55">
        <f t="shared" si="100"/>
        <v>0</v>
      </c>
      <c r="V392" s="55" t="b">
        <f t="shared" si="94"/>
        <v>0</v>
      </c>
      <c r="W392" s="55" t="b">
        <f t="shared" si="95"/>
        <v>0</v>
      </c>
      <c r="X392" s="55" t="b">
        <f t="shared" si="96"/>
        <v>0</v>
      </c>
      <c r="Y392" s="55" t="str">
        <f t="shared" si="101"/>
        <v/>
      </c>
    </row>
    <row r="393" spans="1:25" x14ac:dyDescent="0.2">
      <c r="A393" s="69" t="str">
        <f t="shared" si="89"/>
        <v/>
      </c>
      <c r="G393" s="131" t="str">
        <f>IF(B393&lt;&gt;"",IF(E393&lt;&gt;"",VLOOKUP(E393,Configuration!$C$4:$F$7,4,FALSE),0),"")</f>
        <v/>
      </c>
      <c r="H393" s="131" t="str">
        <f t="shared" si="97"/>
        <v/>
      </c>
      <c r="O393" s="55" t="b">
        <f t="shared" si="90"/>
        <v>0</v>
      </c>
      <c r="P393" s="55">
        <f t="shared" si="91"/>
        <v>0</v>
      </c>
      <c r="Q393" s="55">
        <f t="shared" si="92"/>
        <v>0</v>
      </c>
      <c r="R393" s="55">
        <f t="shared" si="93"/>
        <v>0</v>
      </c>
      <c r="S393" s="55">
        <f t="shared" si="98"/>
        <v>0</v>
      </c>
      <c r="T393" s="55">
        <f t="shared" si="99"/>
        <v>0</v>
      </c>
      <c r="U393" s="55">
        <f t="shared" si="100"/>
        <v>0</v>
      </c>
      <c r="V393" s="55" t="b">
        <f t="shared" si="94"/>
        <v>0</v>
      </c>
      <c r="W393" s="55" t="b">
        <f t="shared" si="95"/>
        <v>0</v>
      </c>
      <c r="X393" s="55" t="b">
        <f t="shared" si="96"/>
        <v>0</v>
      </c>
      <c r="Y393" s="55" t="str">
        <f t="shared" si="101"/>
        <v/>
      </c>
    </row>
    <row r="394" spans="1:25" x14ac:dyDescent="0.2">
      <c r="A394" s="69" t="str">
        <f t="shared" si="89"/>
        <v/>
      </c>
      <c r="G394" s="131" t="str">
        <f>IF(B394&lt;&gt;"",IF(E394&lt;&gt;"",VLOOKUP(E394,Configuration!$C$4:$F$7,4,FALSE),0),"")</f>
        <v/>
      </c>
      <c r="H394" s="131" t="str">
        <f t="shared" si="97"/>
        <v/>
      </c>
      <c r="O394" s="55" t="b">
        <f t="shared" si="90"/>
        <v>0</v>
      </c>
      <c r="P394" s="55">
        <f t="shared" si="91"/>
        <v>0</v>
      </c>
      <c r="Q394" s="55">
        <f t="shared" si="92"/>
        <v>0</v>
      </c>
      <c r="R394" s="55">
        <f t="shared" si="93"/>
        <v>0</v>
      </c>
      <c r="S394" s="55">
        <f t="shared" si="98"/>
        <v>0</v>
      </c>
      <c r="T394" s="55">
        <f t="shared" si="99"/>
        <v>0</v>
      </c>
      <c r="U394" s="55">
        <f t="shared" si="100"/>
        <v>0</v>
      </c>
      <c r="V394" s="55" t="b">
        <f t="shared" si="94"/>
        <v>0</v>
      </c>
      <c r="W394" s="55" t="b">
        <f t="shared" si="95"/>
        <v>0</v>
      </c>
      <c r="X394" s="55" t="b">
        <f t="shared" si="96"/>
        <v>0</v>
      </c>
      <c r="Y394" s="55" t="str">
        <f t="shared" si="101"/>
        <v/>
      </c>
    </row>
    <row r="395" spans="1:25" x14ac:dyDescent="0.2">
      <c r="A395" s="69" t="str">
        <f t="shared" si="89"/>
        <v/>
      </c>
      <c r="G395" s="131" t="str">
        <f>IF(B395&lt;&gt;"",IF(E395&lt;&gt;"",VLOOKUP(E395,Configuration!$C$4:$F$7,4,FALSE),0),"")</f>
        <v/>
      </c>
      <c r="H395" s="131" t="str">
        <f t="shared" si="97"/>
        <v/>
      </c>
      <c r="O395" s="55" t="b">
        <f t="shared" si="90"/>
        <v>0</v>
      </c>
      <c r="P395" s="55">
        <f t="shared" si="91"/>
        <v>0</v>
      </c>
      <c r="Q395" s="55">
        <f t="shared" si="92"/>
        <v>0</v>
      </c>
      <c r="R395" s="55">
        <f t="shared" si="93"/>
        <v>0</v>
      </c>
      <c r="S395" s="55">
        <f t="shared" si="98"/>
        <v>0</v>
      </c>
      <c r="T395" s="55">
        <f t="shared" si="99"/>
        <v>0</v>
      </c>
      <c r="U395" s="55">
        <f t="shared" si="100"/>
        <v>0</v>
      </c>
      <c r="V395" s="55" t="b">
        <f t="shared" si="94"/>
        <v>0</v>
      </c>
      <c r="W395" s="55" t="b">
        <f t="shared" si="95"/>
        <v>0</v>
      </c>
      <c r="X395" s="55" t="b">
        <f t="shared" si="96"/>
        <v>0</v>
      </c>
      <c r="Y395" s="55" t="str">
        <f t="shared" si="101"/>
        <v/>
      </c>
    </row>
    <row r="396" spans="1:25" x14ac:dyDescent="0.2">
      <c r="A396" s="69" t="str">
        <f t="shared" si="89"/>
        <v/>
      </c>
      <c r="G396" s="131" t="str">
        <f>IF(B396&lt;&gt;"",IF(E396&lt;&gt;"",VLOOKUP(E396,Configuration!$C$4:$F$7,4,FALSE),0),"")</f>
        <v/>
      </c>
      <c r="H396" s="131" t="str">
        <f t="shared" si="97"/>
        <v/>
      </c>
      <c r="O396" s="55" t="b">
        <f t="shared" si="90"/>
        <v>0</v>
      </c>
      <c r="P396" s="55">
        <f t="shared" si="91"/>
        <v>0</v>
      </c>
      <c r="Q396" s="55">
        <f t="shared" si="92"/>
        <v>0</v>
      </c>
      <c r="R396" s="55">
        <f t="shared" si="93"/>
        <v>0</v>
      </c>
      <c r="S396" s="55">
        <f t="shared" si="98"/>
        <v>0</v>
      </c>
      <c r="T396" s="55">
        <f t="shared" si="99"/>
        <v>0</v>
      </c>
      <c r="U396" s="55">
        <f t="shared" si="100"/>
        <v>0</v>
      </c>
      <c r="V396" s="55" t="b">
        <f t="shared" si="94"/>
        <v>0</v>
      </c>
      <c r="W396" s="55" t="b">
        <f t="shared" si="95"/>
        <v>0</v>
      </c>
      <c r="X396" s="55" t="b">
        <f t="shared" si="96"/>
        <v>0</v>
      </c>
      <c r="Y396" s="55" t="str">
        <f t="shared" si="101"/>
        <v/>
      </c>
    </row>
    <row r="397" spans="1:25" x14ac:dyDescent="0.2">
      <c r="A397" s="69" t="str">
        <f t="shared" si="89"/>
        <v/>
      </c>
      <c r="G397" s="131" t="str">
        <f>IF(B397&lt;&gt;"",IF(E397&lt;&gt;"",VLOOKUP(E397,Configuration!$C$4:$F$7,4,FALSE),0),"")</f>
        <v/>
      </c>
      <c r="H397" s="131" t="str">
        <f t="shared" si="97"/>
        <v/>
      </c>
      <c r="O397" s="55" t="b">
        <f t="shared" si="90"/>
        <v>0</v>
      </c>
      <c r="P397" s="55">
        <f t="shared" si="91"/>
        <v>0</v>
      </c>
      <c r="Q397" s="55">
        <f t="shared" si="92"/>
        <v>0</v>
      </c>
      <c r="R397" s="55">
        <f t="shared" si="93"/>
        <v>0</v>
      </c>
      <c r="S397" s="55">
        <f t="shared" si="98"/>
        <v>0</v>
      </c>
      <c r="T397" s="55">
        <f t="shared" si="99"/>
        <v>0</v>
      </c>
      <c r="U397" s="55">
        <f t="shared" si="100"/>
        <v>0</v>
      </c>
      <c r="V397" s="55" t="b">
        <f t="shared" si="94"/>
        <v>0</v>
      </c>
      <c r="W397" s="55" t="b">
        <f t="shared" si="95"/>
        <v>0</v>
      </c>
      <c r="X397" s="55" t="b">
        <f t="shared" si="96"/>
        <v>0</v>
      </c>
      <c r="Y397" s="55" t="str">
        <f t="shared" si="101"/>
        <v/>
      </c>
    </row>
    <row r="398" spans="1:25" x14ac:dyDescent="0.2">
      <c r="A398" s="69" t="str">
        <f t="shared" si="89"/>
        <v/>
      </c>
      <c r="G398" s="131" t="str">
        <f>IF(B398&lt;&gt;"",IF(E398&lt;&gt;"",VLOOKUP(E398,Configuration!$C$4:$F$7,4,FALSE),0),"")</f>
        <v/>
      </c>
      <c r="H398" s="131" t="str">
        <f t="shared" si="97"/>
        <v/>
      </c>
      <c r="O398" s="55" t="b">
        <f t="shared" si="90"/>
        <v>0</v>
      </c>
      <c r="P398" s="55">
        <f t="shared" si="91"/>
        <v>0</v>
      </c>
      <c r="Q398" s="55">
        <f t="shared" si="92"/>
        <v>0</v>
      </c>
      <c r="R398" s="55">
        <f t="shared" si="93"/>
        <v>0</v>
      </c>
      <c r="S398" s="55">
        <f t="shared" si="98"/>
        <v>0</v>
      </c>
      <c r="T398" s="55">
        <f t="shared" si="99"/>
        <v>0</v>
      </c>
      <c r="U398" s="55">
        <f t="shared" si="100"/>
        <v>0</v>
      </c>
      <c r="V398" s="55" t="b">
        <f t="shared" si="94"/>
        <v>0</v>
      </c>
      <c r="W398" s="55" t="b">
        <f t="shared" si="95"/>
        <v>0</v>
      </c>
      <c r="X398" s="55" t="b">
        <f t="shared" si="96"/>
        <v>0</v>
      </c>
      <c r="Y398" s="55" t="str">
        <f t="shared" si="101"/>
        <v/>
      </c>
    </row>
    <row r="399" spans="1:25" x14ac:dyDescent="0.2">
      <c r="A399" s="69" t="str">
        <f t="shared" si="89"/>
        <v/>
      </c>
      <c r="G399" s="131" t="str">
        <f>IF(B399&lt;&gt;"",IF(E399&lt;&gt;"",VLOOKUP(E399,Configuration!$C$4:$F$7,4,FALSE),0),"")</f>
        <v/>
      </c>
      <c r="H399" s="131" t="str">
        <f t="shared" si="97"/>
        <v/>
      </c>
      <c r="O399" s="55" t="b">
        <f t="shared" si="90"/>
        <v>0</v>
      </c>
      <c r="P399" s="55">
        <f t="shared" si="91"/>
        <v>0</v>
      </c>
      <c r="Q399" s="55">
        <f t="shared" si="92"/>
        <v>0</v>
      </c>
      <c r="R399" s="55">
        <f t="shared" si="93"/>
        <v>0</v>
      </c>
      <c r="S399" s="55">
        <f t="shared" si="98"/>
        <v>0</v>
      </c>
      <c r="T399" s="55">
        <f t="shared" si="99"/>
        <v>0</v>
      </c>
      <c r="U399" s="55">
        <f t="shared" si="100"/>
        <v>0</v>
      </c>
      <c r="V399" s="55" t="b">
        <f t="shared" si="94"/>
        <v>0</v>
      </c>
      <c r="W399" s="55" t="b">
        <f t="shared" si="95"/>
        <v>0</v>
      </c>
      <c r="X399" s="55" t="b">
        <f t="shared" si="96"/>
        <v>0</v>
      </c>
      <c r="Y399" s="55" t="str">
        <f t="shared" si="101"/>
        <v/>
      </c>
    </row>
    <row r="400" spans="1:25" x14ac:dyDescent="0.2">
      <c r="A400" s="69" t="str">
        <f t="shared" si="89"/>
        <v/>
      </c>
      <c r="G400" s="131" t="s">
        <v>54</v>
      </c>
      <c r="H400" s="131" t="str">
        <f t="shared" si="97"/>
        <v/>
      </c>
      <c r="O400" s="55" t="b">
        <f t="shared" si="90"/>
        <v>0</v>
      </c>
      <c r="P400" s="55">
        <f t="shared" si="91"/>
        <v>0</v>
      </c>
      <c r="Q400" s="55">
        <f t="shared" si="92"/>
        <v>0</v>
      </c>
      <c r="R400" s="55">
        <f t="shared" si="93"/>
        <v>0</v>
      </c>
      <c r="S400" s="55">
        <f t="shared" si="98"/>
        <v>0</v>
      </c>
      <c r="T400" s="55">
        <f t="shared" si="99"/>
        <v>0</v>
      </c>
      <c r="U400" s="55">
        <f t="shared" si="100"/>
        <v>0</v>
      </c>
      <c r="V400" s="55" t="b">
        <f t="shared" si="94"/>
        <v>0</v>
      </c>
      <c r="W400" s="55" t="b">
        <f t="shared" si="95"/>
        <v>0</v>
      </c>
      <c r="X400" s="55" t="b">
        <f t="shared" si="96"/>
        <v>0</v>
      </c>
      <c r="Y400" s="55" t="str">
        <f t="shared" si="101"/>
        <v/>
      </c>
    </row>
    <row r="401" spans="1:25" x14ac:dyDescent="0.2">
      <c r="A401" s="69" t="str">
        <f t="shared" si="89"/>
        <v/>
      </c>
      <c r="G401" s="131" t="str">
        <f>IF(B401&lt;&gt;"",IF(E401&lt;&gt;"",VLOOKUP(E401,Configuration!$C$4:$F$7,4,FALSE),0),"")</f>
        <v/>
      </c>
      <c r="H401" s="131" t="str">
        <f t="shared" si="97"/>
        <v/>
      </c>
      <c r="O401" s="55" t="b">
        <f t="shared" si="90"/>
        <v>0</v>
      </c>
      <c r="P401" s="55">
        <f t="shared" si="91"/>
        <v>0</v>
      </c>
      <c r="Q401" s="55">
        <f t="shared" si="92"/>
        <v>0</v>
      </c>
      <c r="R401" s="55">
        <f t="shared" si="93"/>
        <v>0</v>
      </c>
      <c r="S401" s="55">
        <f t="shared" si="98"/>
        <v>0</v>
      </c>
      <c r="T401" s="55">
        <f t="shared" si="99"/>
        <v>0</v>
      </c>
      <c r="U401" s="55">
        <f t="shared" si="100"/>
        <v>0</v>
      </c>
      <c r="V401" s="55" t="b">
        <f t="shared" si="94"/>
        <v>0</v>
      </c>
      <c r="W401" s="55" t="b">
        <f t="shared" si="95"/>
        <v>0</v>
      </c>
      <c r="X401" s="55" t="b">
        <f t="shared" si="96"/>
        <v>0</v>
      </c>
      <c r="Y401" s="55" t="str">
        <f t="shared" si="101"/>
        <v/>
      </c>
    </row>
    <row r="402" spans="1:25" x14ac:dyDescent="0.2">
      <c r="A402" s="69" t="str">
        <f t="shared" si="89"/>
        <v/>
      </c>
      <c r="G402" s="131" t="str">
        <f>IF(B402&lt;&gt;"",IF(E402&lt;&gt;"",VLOOKUP(E402,Configuration!$C$4:$F$7,4,FALSE),0),"")</f>
        <v/>
      </c>
      <c r="H402" s="131" t="str">
        <f t="shared" si="97"/>
        <v/>
      </c>
      <c r="O402" s="55" t="b">
        <f t="shared" si="90"/>
        <v>0</v>
      </c>
      <c r="P402" s="55">
        <f t="shared" si="91"/>
        <v>0</v>
      </c>
      <c r="Q402" s="55">
        <f t="shared" si="92"/>
        <v>0</v>
      </c>
      <c r="R402" s="55">
        <f t="shared" si="93"/>
        <v>0</v>
      </c>
      <c r="S402" s="55">
        <f t="shared" si="98"/>
        <v>0</v>
      </c>
      <c r="T402" s="55">
        <f t="shared" si="99"/>
        <v>0</v>
      </c>
      <c r="U402" s="55">
        <f t="shared" si="100"/>
        <v>0</v>
      </c>
      <c r="V402" s="55" t="b">
        <f t="shared" si="94"/>
        <v>0</v>
      </c>
      <c r="W402" s="55" t="b">
        <f t="shared" si="95"/>
        <v>0</v>
      </c>
      <c r="X402" s="55" t="b">
        <f t="shared" si="96"/>
        <v>0</v>
      </c>
      <c r="Y402" s="55" t="str">
        <f t="shared" si="101"/>
        <v/>
      </c>
    </row>
    <row r="403" spans="1:25" x14ac:dyDescent="0.2">
      <c r="A403" s="69" t="str">
        <f t="shared" si="89"/>
        <v/>
      </c>
      <c r="G403" s="131" t="str">
        <f>IF(B403&lt;&gt;"",IF(E403&lt;&gt;"",VLOOKUP(E403,Configuration!$C$4:$F$7,4,FALSE),0),"")</f>
        <v/>
      </c>
      <c r="H403" s="131" t="str">
        <f t="shared" si="97"/>
        <v/>
      </c>
      <c r="O403" s="55" t="b">
        <f t="shared" si="90"/>
        <v>0</v>
      </c>
      <c r="P403" s="55">
        <f t="shared" si="91"/>
        <v>0</v>
      </c>
      <c r="Q403" s="55">
        <f t="shared" si="92"/>
        <v>0</v>
      </c>
      <c r="R403" s="55">
        <f t="shared" si="93"/>
        <v>0</v>
      </c>
      <c r="S403" s="55">
        <f t="shared" si="98"/>
        <v>0</v>
      </c>
      <c r="T403" s="55">
        <f t="shared" si="99"/>
        <v>0</v>
      </c>
      <c r="U403" s="55">
        <f t="shared" si="100"/>
        <v>0</v>
      </c>
      <c r="V403" s="55" t="b">
        <f t="shared" si="94"/>
        <v>0</v>
      </c>
      <c r="W403" s="55" t="b">
        <f t="shared" si="95"/>
        <v>0</v>
      </c>
      <c r="X403" s="55" t="b">
        <f t="shared" si="96"/>
        <v>0</v>
      </c>
      <c r="Y403" s="55" t="str">
        <f t="shared" si="101"/>
        <v/>
      </c>
    </row>
    <row r="404" spans="1:25" x14ac:dyDescent="0.2">
      <c r="A404" s="69" t="str">
        <f t="shared" si="89"/>
        <v/>
      </c>
      <c r="G404" s="131" t="str">
        <f>IF(B404&lt;&gt;"",IF(E404&lt;&gt;"",VLOOKUP(E404,Configuration!$C$4:$F$7,4,FALSE),0),"")</f>
        <v/>
      </c>
      <c r="H404" s="131" t="str">
        <f t="shared" si="97"/>
        <v/>
      </c>
      <c r="O404" s="55" t="b">
        <f t="shared" si="90"/>
        <v>0</v>
      </c>
      <c r="P404" s="55">
        <f t="shared" si="91"/>
        <v>0</v>
      </c>
      <c r="Q404" s="55">
        <f t="shared" si="92"/>
        <v>0</v>
      </c>
      <c r="R404" s="55">
        <f t="shared" si="93"/>
        <v>0</v>
      </c>
      <c r="S404" s="55">
        <f t="shared" si="98"/>
        <v>0</v>
      </c>
      <c r="T404" s="55">
        <f t="shared" si="99"/>
        <v>0</v>
      </c>
      <c r="U404" s="55">
        <f t="shared" si="100"/>
        <v>0</v>
      </c>
      <c r="V404" s="55" t="b">
        <f t="shared" si="94"/>
        <v>0</v>
      </c>
      <c r="W404" s="55" t="b">
        <f t="shared" si="95"/>
        <v>0</v>
      </c>
      <c r="X404" s="55" t="b">
        <f t="shared" si="96"/>
        <v>0</v>
      </c>
      <c r="Y404" s="55" t="str">
        <f t="shared" si="101"/>
        <v/>
      </c>
    </row>
    <row r="405" spans="1:25" x14ac:dyDescent="0.2">
      <c r="A405" s="69" t="str">
        <f t="shared" si="89"/>
        <v/>
      </c>
      <c r="G405" s="131" t="str">
        <f>IF(B405&lt;&gt;"",IF(E405&lt;&gt;"",VLOOKUP(E405,Configuration!$C$4:$F$7,4,FALSE),0),"")</f>
        <v/>
      </c>
      <c r="H405" s="131" t="str">
        <f t="shared" si="97"/>
        <v/>
      </c>
      <c r="O405" s="55" t="b">
        <f t="shared" si="90"/>
        <v>0</v>
      </c>
      <c r="P405" s="55">
        <f t="shared" si="91"/>
        <v>0</v>
      </c>
      <c r="Q405" s="55">
        <f t="shared" si="92"/>
        <v>0</v>
      </c>
      <c r="R405" s="55">
        <f t="shared" si="93"/>
        <v>0</v>
      </c>
      <c r="S405" s="55">
        <f t="shared" si="98"/>
        <v>0</v>
      </c>
      <c r="T405" s="55">
        <f t="shared" si="99"/>
        <v>0</v>
      </c>
      <c r="U405" s="55">
        <f t="shared" si="100"/>
        <v>0</v>
      </c>
      <c r="V405" s="55" t="b">
        <f t="shared" si="94"/>
        <v>0</v>
      </c>
      <c r="W405" s="55" t="b">
        <f t="shared" si="95"/>
        <v>0</v>
      </c>
      <c r="X405" s="55" t="b">
        <f t="shared" si="96"/>
        <v>0</v>
      </c>
      <c r="Y405" s="55" t="str">
        <f t="shared" si="101"/>
        <v/>
      </c>
    </row>
    <row r="406" spans="1:25" x14ac:dyDescent="0.2">
      <c r="A406" s="69" t="str">
        <f t="shared" si="89"/>
        <v/>
      </c>
      <c r="G406" s="131" t="str">
        <f>IF(B406&lt;&gt;"",IF(E406&lt;&gt;"",VLOOKUP(E406,Configuration!$C$4:$F$7,4,FALSE),0),"")</f>
        <v/>
      </c>
      <c r="H406" s="131" t="str">
        <f t="shared" si="97"/>
        <v/>
      </c>
      <c r="O406" s="55" t="b">
        <f t="shared" si="90"/>
        <v>0</v>
      </c>
      <c r="P406" s="55">
        <f t="shared" si="91"/>
        <v>0</v>
      </c>
      <c r="Q406" s="55">
        <f t="shared" si="92"/>
        <v>0</v>
      </c>
      <c r="R406" s="55">
        <f t="shared" si="93"/>
        <v>0</v>
      </c>
      <c r="S406" s="55">
        <f t="shared" si="98"/>
        <v>0</v>
      </c>
      <c r="T406" s="55">
        <f t="shared" si="99"/>
        <v>0</v>
      </c>
      <c r="U406" s="55">
        <f t="shared" si="100"/>
        <v>0</v>
      </c>
      <c r="V406" s="55" t="b">
        <f t="shared" si="94"/>
        <v>0</v>
      </c>
      <c r="W406" s="55" t="b">
        <f t="shared" si="95"/>
        <v>0</v>
      </c>
      <c r="X406" s="55" t="b">
        <f t="shared" si="96"/>
        <v>0</v>
      </c>
      <c r="Y406" s="55" t="str">
        <f t="shared" si="101"/>
        <v/>
      </c>
    </row>
    <row r="407" spans="1:25" x14ac:dyDescent="0.2">
      <c r="A407" s="69" t="str">
        <f t="shared" si="89"/>
        <v/>
      </c>
      <c r="G407" s="131" t="str">
        <f>IF(B407&lt;&gt;"",IF(E407&lt;&gt;"",VLOOKUP(E407,Configuration!$C$4:$F$7,4,FALSE),0),"")</f>
        <v/>
      </c>
      <c r="H407" s="131" t="str">
        <f t="shared" si="97"/>
        <v/>
      </c>
      <c r="O407" s="55" t="b">
        <f t="shared" si="90"/>
        <v>0</v>
      </c>
      <c r="P407" s="55">
        <f t="shared" si="91"/>
        <v>0</v>
      </c>
      <c r="Q407" s="55">
        <f t="shared" si="92"/>
        <v>0</v>
      </c>
      <c r="R407" s="55">
        <f t="shared" si="93"/>
        <v>0</v>
      </c>
      <c r="S407" s="55">
        <f t="shared" si="98"/>
        <v>0</v>
      </c>
      <c r="T407" s="55">
        <f t="shared" si="99"/>
        <v>0</v>
      </c>
      <c r="U407" s="55">
        <f t="shared" si="100"/>
        <v>0</v>
      </c>
      <c r="V407" s="55" t="b">
        <f t="shared" si="94"/>
        <v>0</v>
      </c>
      <c r="W407" s="55" t="b">
        <f t="shared" si="95"/>
        <v>0</v>
      </c>
      <c r="X407" s="55" t="b">
        <f t="shared" si="96"/>
        <v>0</v>
      </c>
      <c r="Y407" s="55" t="str">
        <f t="shared" si="101"/>
        <v/>
      </c>
    </row>
    <row r="408" spans="1:25" x14ac:dyDescent="0.2">
      <c r="A408" s="69" t="str">
        <f t="shared" si="89"/>
        <v/>
      </c>
      <c r="G408" s="131" t="str">
        <f>IF(B408&lt;&gt;"",IF(E408&lt;&gt;"",VLOOKUP(E408,Configuration!$C$4:$F$7,4,FALSE),0),"")</f>
        <v/>
      </c>
      <c r="H408" s="131" t="str">
        <f t="shared" si="97"/>
        <v/>
      </c>
      <c r="O408" s="55" t="b">
        <f t="shared" si="90"/>
        <v>0</v>
      </c>
      <c r="P408" s="55">
        <f t="shared" si="91"/>
        <v>0</v>
      </c>
      <c r="Q408" s="55">
        <f t="shared" si="92"/>
        <v>0</v>
      </c>
      <c r="R408" s="55">
        <f t="shared" si="93"/>
        <v>0</v>
      </c>
      <c r="S408" s="55">
        <f t="shared" si="98"/>
        <v>0</v>
      </c>
      <c r="T408" s="55">
        <f t="shared" si="99"/>
        <v>0</v>
      </c>
      <c r="U408" s="55">
        <f t="shared" si="100"/>
        <v>0</v>
      </c>
      <c r="V408" s="55" t="b">
        <f t="shared" si="94"/>
        <v>0</v>
      </c>
      <c r="W408" s="55" t="b">
        <f t="shared" si="95"/>
        <v>0</v>
      </c>
      <c r="X408" s="55" t="b">
        <f t="shared" si="96"/>
        <v>0</v>
      </c>
      <c r="Y408" s="55" t="str">
        <f t="shared" si="101"/>
        <v/>
      </c>
    </row>
    <row r="409" spans="1:25" x14ac:dyDescent="0.2">
      <c r="A409" s="69" t="str">
        <f t="shared" si="89"/>
        <v/>
      </c>
      <c r="G409" s="131" t="str">
        <f>IF(B409&lt;&gt;"",IF(E409&lt;&gt;"",VLOOKUP(E409,Configuration!$C$4:$F$7,4,FALSE),0),"")</f>
        <v/>
      </c>
      <c r="H409" s="131" t="str">
        <f t="shared" si="97"/>
        <v/>
      </c>
      <c r="O409" s="55" t="b">
        <f t="shared" si="90"/>
        <v>0</v>
      </c>
      <c r="P409" s="55">
        <f t="shared" si="91"/>
        <v>0</v>
      </c>
      <c r="Q409" s="55">
        <f t="shared" si="92"/>
        <v>0</v>
      </c>
      <c r="R409" s="55">
        <f t="shared" si="93"/>
        <v>0</v>
      </c>
      <c r="S409" s="55">
        <f t="shared" si="98"/>
        <v>0</v>
      </c>
      <c r="T409" s="55">
        <f t="shared" si="99"/>
        <v>0</v>
      </c>
      <c r="U409" s="55">
        <f t="shared" si="100"/>
        <v>0</v>
      </c>
      <c r="V409" s="55" t="b">
        <f t="shared" si="94"/>
        <v>0</v>
      </c>
      <c r="W409" s="55" t="b">
        <f t="shared" si="95"/>
        <v>0</v>
      </c>
      <c r="X409" s="55" t="b">
        <f t="shared" si="96"/>
        <v>0</v>
      </c>
      <c r="Y409" s="55" t="str">
        <f t="shared" si="101"/>
        <v/>
      </c>
    </row>
    <row r="410" spans="1:25" x14ac:dyDescent="0.2">
      <c r="A410" s="69" t="str">
        <f t="shared" si="89"/>
        <v/>
      </c>
      <c r="G410" s="131" t="str">
        <f>IF(B410&lt;&gt;"",IF(E410&lt;&gt;"",VLOOKUP(E410,Configuration!$C$4:$F$7,4,FALSE),0),"")</f>
        <v/>
      </c>
      <c r="H410" s="131" t="str">
        <f t="shared" si="97"/>
        <v/>
      </c>
      <c r="O410" s="55" t="b">
        <f t="shared" si="90"/>
        <v>0</v>
      </c>
      <c r="P410" s="55">
        <f t="shared" si="91"/>
        <v>0</v>
      </c>
      <c r="Q410" s="55">
        <f t="shared" si="92"/>
        <v>0</v>
      </c>
      <c r="R410" s="55">
        <f t="shared" si="93"/>
        <v>0</v>
      </c>
      <c r="S410" s="55">
        <f t="shared" si="98"/>
        <v>0</v>
      </c>
      <c r="T410" s="55">
        <f t="shared" si="99"/>
        <v>0</v>
      </c>
      <c r="U410" s="55">
        <f t="shared" si="100"/>
        <v>0</v>
      </c>
      <c r="V410" s="55" t="b">
        <f t="shared" si="94"/>
        <v>0</v>
      </c>
      <c r="W410" s="55" t="b">
        <f t="shared" si="95"/>
        <v>0</v>
      </c>
      <c r="X410" s="55" t="b">
        <f t="shared" si="96"/>
        <v>0</v>
      </c>
      <c r="Y410" s="55" t="str">
        <f t="shared" si="101"/>
        <v/>
      </c>
    </row>
    <row r="411" spans="1:25" x14ac:dyDescent="0.2">
      <c r="A411" s="69" t="str">
        <f t="shared" si="89"/>
        <v/>
      </c>
      <c r="G411" s="131" t="str">
        <f>IF(B411&lt;&gt;"",IF(E411&lt;&gt;"",VLOOKUP(E411,Configuration!$C$4:$F$7,4,FALSE),0),"")</f>
        <v/>
      </c>
      <c r="H411" s="131" t="str">
        <f t="shared" si="97"/>
        <v/>
      </c>
      <c r="O411" s="55" t="b">
        <f t="shared" si="90"/>
        <v>0</v>
      </c>
      <c r="P411" s="55">
        <f t="shared" si="91"/>
        <v>0</v>
      </c>
      <c r="Q411" s="55">
        <f t="shared" si="92"/>
        <v>0</v>
      </c>
      <c r="R411" s="55">
        <f t="shared" si="93"/>
        <v>0</v>
      </c>
      <c r="S411" s="55">
        <f t="shared" si="98"/>
        <v>0</v>
      </c>
      <c r="T411" s="55">
        <f t="shared" si="99"/>
        <v>0</v>
      </c>
      <c r="U411" s="55">
        <f t="shared" si="100"/>
        <v>0</v>
      </c>
      <c r="V411" s="55" t="b">
        <f t="shared" si="94"/>
        <v>0</v>
      </c>
      <c r="W411" s="55" t="b">
        <f t="shared" si="95"/>
        <v>0</v>
      </c>
      <c r="X411" s="55" t="b">
        <f t="shared" si="96"/>
        <v>0</v>
      </c>
      <c r="Y411" s="55" t="str">
        <f t="shared" si="101"/>
        <v/>
      </c>
    </row>
    <row r="412" spans="1:25" x14ac:dyDescent="0.2">
      <c r="A412" s="69" t="str">
        <f t="shared" si="89"/>
        <v/>
      </c>
      <c r="G412" s="131" t="str">
        <f>IF(B412&lt;&gt;"",IF(E412&lt;&gt;"",VLOOKUP(E412,Configuration!$C$4:$F$7,4,FALSE),0),"")</f>
        <v/>
      </c>
      <c r="H412" s="131" t="str">
        <f t="shared" si="97"/>
        <v/>
      </c>
      <c r="O412" s="55" t="b">
        <f t="shared" si="90"/>
        <v>0</v>
      </c>
      <c r="P412" s="55">
        <f t="shared" si="91"/>
        <v>0</v>
      </c>
      <c r="Q412" s="55">
        <f t="shared" si="92"/>
        <v>0</v>
      </c>
      <c r="R412" s="55">
        <f t="shared" si="93"/>
        <v>0</v>
      </c>
      <c r="S412" s="55">
        <f t="shared" si="98"/>
        <v>0</v>
      </c>
      <c r="T412" s="55">
        <f t="shared" si="99"/>
        <v>0</v>
      </c>
      <c r="U412" s="55">
        <f t="shared" si="100"/>
        <v>0</v>
      </c>
      <c r="V412" s="55" t="b">
        <f t="shared" si="94"/>
        <v>0</v>
      </c>
      <c r="W412" s="55" t="b">
        <f t="shared" si="95"/>
        <v>0</v>
      </c>
      <c r="X412" s="55" t="b">
        <f t="shared" si="96"/>
        <v>0</v>
      </c>
      <c r="Y412" s="55" t="str">
        <f t="shared" si="101"/>
        <v/>
      </c>
    </row>
    <row r="413" spans="1:25" x14ac:dyDescent="0.2">
      <c r="A413" s="69" t="str">
        <f t="shared" si="89"/>
        <v/>
      </c>
      <c r="G413" s="131" t="str">
        <f>IF(B413&lt;&gt;"",IF(E413&lt;&gt;"",VLOOKUP(E413,Configuration!$C$4:$F$7,4,FALSE),0),"")</f>
        <v/>
      </c>
      <c r="H413" s="131" t="str">
        <f t="shared" si="97"/>
        <v/>
      </c>
      <c r="O413" s="55" t="b">
        <f t="shared" si="90"/>
        <v>0</v>
      </c>
      <c r="P413" s="55">
        <f t="shared" si="91"/>
        <v>0</v>
      </c>
      <c r="Q413" s="55">
        <f t="shared" si="92"/>
        <v>0</v>
      </c>
      <c r="R413" s="55">
        <f t="shared" si="93"/>
        <v>0</v>
      </c>
      <c r="S413" s="55">
        <f t="shared" si="98"/>
        <v>0</v>
      </c>
      <c r="T413" s="55">
        <f t="shared" si="99"/>
        <v>0</v>
      </c>
      <c r="U413" s="55">
        <f t="shared" si="100"/>
        <v>0</v>
      </c>
      <c r="V413" s="55" t="b">
        <f t="shared" si="94"/>
        <v>0</v>
      </c>
      <c r="W413" s="55" t="b">
        <f t="shared" si="95"/>
        <v>0</v>
      </c>
      <c r="X413" s="55" t="b">
        <f t="shared" si="96"/>
        <v>0</v>
      </c>
      <c r="Y413" s="55" t="str">
        <f t="shared" si="101"/>
        <v/>
      </c>
    </row>
    <row r="414" spans="1:25" x14ac:dyDescent="0.2">
      <c r="A414" s="69" t="str">
        <f t="shared" si="89"/>
        <v/>
      </c>
      <c r="G414" s="131" t="str">
        <f>IF(B414&lt;&gt;"",IF(E414&lt;&gt;"",VLOOKUP(E414,Configuration!$C$4:$F$7,4,FALSE),0),"")</f>
        <v/>
      </c>
      <c r="H414" s="131" t="str">
        <f t="shared" si="97"/>
        <v/>
      </c>
      <c r="O414" s="55" t="b">
        <f t="shared" si="90"/>
        <v>0</v>
      </c>
      <c r="P414" s="55">
        <f t="shared" si="91"/>
        <v>0</v>
      </c>
      <c r="Q414" s="55">
        <f t="shared" si="92"/>
        <v>0</v>
      </c>
      <c r="R414" s="55">
        <f t="shared" si="93"/>
        <v>0</v>
      </c>
      <c r="S414" s="55">
        <f t="shared" si="98"/>
        <v>0</v>
      </c>
      <c r="T414" s="55">
        <f t="shared" si="99"/>
        <v>0</v>
      </c>
      <c r="U414" s="55">
        <f t="shared" si="100"/>
        <v>0</v>
      </c>
      <c r="V414" s="55" t="b">
        <f t="shared" si="94"/>
        <v>0</v>
      </c>
      <c r="W414" s="55" t="b">
        <f t="shared" si="95"/>
        <v>0</v>
      </c>
      <c r="X414" s="55" t="b">
        <f t="shared" si="96"/>
        <v>0</v>
      </c>
      <c r="Y414" s="55" t="str">
        <f t="shared" si="101"/>
        <v/>
      </c>
    </row>
    <row r="415" spans="1:25" x14ac:dyDescent="0.2">
      <c r="A415" s="69" t="str">
        <f t="shared" si="89"/>
        <v/>
      </c>
      <c r="G415" s="131" t="str">
        <f>IF(B415&lt;&gt;"",IF(E415&lt;&gt;"",VLOOKUP(E415,Configuration!$C$4:$F$7,4,FALSE),0),"")</f>
        <v/>
      </c>
      <c r="H415" s="131" t="str">
        <f t="shared" si="97"/>
        <v/>
      </c>
      <c r="O415" s="55" t="b">
        <f t="shared" si="90"/>
        <v>0</v>
      </c>
      <c r="P415" s="55">
        <f t="shared" si="91"/>
        <v>0</v>
      </c>
      <c r="Q415" s="55">
        <f t="shared" si="92"/>
        <v>0</v>
      </c>
      <c r="R415" s="55">
        <f t="shared" si="93"/>
        <v>0</v>
      </c>
      <c r="S415" s="55">
        <f t="shared" si="98"/>
        <v>0</v>
      </c>
      <c r="T415" s="55">
        <f t="shared" si="99"/>
        <v>0</v>
      </c>
      <c r="U415" s="55">
        <f t="shared" si="100"/>
        <v>0</v>
      </c>
      <c r="V415" s="55" t="b">
        <f t="shared" si="94"/>
        <v>0</v>
      </c>
      <c r="W415" s="55" t="b">
        <f t="shared" si="95"/>
        <v>0</v>
      </c>
      <c r="X415" s="55" t="b">
        <f t="shared" si="96"/>
        <v>0</v>
      </c>
      <c r="Y415" s="55" t="str">
        <f t="shared" si="101"/>
        <v/>
      </c>
    </row>
    <row r="416" spans="1:25" x14ac:dyDescent="0.2">
      <c r="A416" s="69" t="str">
        <f t="shared" si="89"/>
        <v/>
      </c>
      <c r="G416" s="131" t="str">
        <f>IF(B416&lt;&gt;"",IF(E416&lt;&gt;"",VLOOKUP(E416,Configuration!$C$4:$F$7,4,FALSE),0),"")</f>
        <v/>
      </c>
      <c r="H416" s="131" t="str">
        <f t="shared" si="97"/>
        <v/>
      </c>
      <c r="O416" s="55" t="b">
        <f t="shared" si="90"/>
        <v>0</v>
      </c>
      <c r="P416" s="55">
        <f t="shared" si="91"/>
        <v>0</v>
      </c>
      <c r="Q416" s="55">
        <f t="shared" si="92"/>
        <v>0</v>
      </c>
      <c r="R416" s="55">
        <f t="shared" si="93"/>
        <v>0</v>
      </c>
      <c r="S416" s="55">
        <f t="shared" si="98"/>
        <v>0</v>
      </c>
      <c r="T416" s="55">
        <f t="shared" si="99"/>
        <v>0</v>
      </c>
      <c r="U416" s="55">
        <f t="shared" si="100"/>
        <v>0</v>
      </c>
      <c r="V416" s="55" t="b">
        <f t="shared" si="94"/>
        <v>0</v>
      </c>
      <c r="W416" s="55" t="b">
        <f t="shared" si="95"/>
        <v>0</v>
      </c>
      <c r="X416" s="55" t="b">
        <f t="shared" si="96"/>
        <v>0</v>
      </c>
      <c r="Y416" s="55" t="str">
        <f t="shared" si="101"/>
        <v/>
      </c>
    </row>
    <row r="417" spans="1:25" x14ac:dyDescent="0.2">
      <c r="A417" s="69" t="str">
        <f t="shared" si="89"/>
        <v/>
      </c>
      <c r="G417" s="131" t="str">
        <f>IF(B417&lt;&gt;"",IF(E417&lt;&gt;"",VLOOKUP(E417,Configuration!$C$4:$F$7,4,FALSE),0),"")</f>
        <v/>
      </c>
      <c r="H417" s="131" t="str">
        <f t="shared" si="97"/>
        <v/>
      </c>
      <c r="O417" s="55" t="b">
        <f t="shared" si="90"/>
        <v>0</v>
      </c>
      <c r="P417" s="55">
        <f t="shared" si="91"/>
        <v>0</v>
      </c>
      <c r="Q417" s="55">
        <f t="shared" si="92"/>
        <v>0</v>
      </c>
      <c r="R417" s="55">
        <f t="shared" si="93"/>
        <v>0</v>
      </c>
      <c r="S417" s="55">
        <f t="shared" si="98"/>
        <v>0</v>
      </c>
      <c r="T417" s="55">
        <f t="shared" si="99"/>
        <v>0</v>
      </c>
      <c r="U417" s="55">
        <f t="shared" si="100"/>
        <v>0</v>
      </c>
      <c r="V417" s="55" t="b">
        <f t="shared" si="94"/>
        <v>0</v>
      </c>
      <c r="W417" s="55" t="b">
        <f t="shared" si="95"/>
        <v>0</v>
      </c>
      <c r="X417" s="55" t="b">
        <f t="shared" si="96"/>
        <v>0</v>
      </c>
      <c r="Y417" s="55" t="str">
        <f t="shared" si="101"/>
        <v/>
      </c>
    </row>
    <row r="418" spans="1:25" x14ac:dyDescent="0.2">
      <c r="A418" s="69" t="str">
        <f t="shared" si="89"/>
        <v/>
      </c>
      <c r="G418" s="131" t="str">
        <f>IF(B418&lt;&gt;"",IF(E418&lt;&gt;"",VLOOKUP(E418,Configuration!$C$4:$F$7,4,FALSE),0),"")</f>
        <v/>
      </c>
      <c r="H418" s="131" t="str">
        <f t="shared" si="97"/>
        <v/>
      </c>
      <c r="O418" s="55" t="b">
        <f t="shared" si="90"/>
        <v>0</v>
      </c>
      <c r="P418" s="55">
        <f t="shared" si="91"/>
        <v>0</v>
      </c>
      <c r="Q418" s="55">
        <f t="shared" si="92"/>
        <v>0</v>
      </c>
      <c r="R418" s="55">
        <f t="shared" si="93"/>
        <v>0</v>
      </c>
      <c r="S418" s="55">
        <f t="shared" si="98"/>
        <v>0</v>
      </c>
      <c r="T418" s="55">
        <f t="shared" si="99"/>
        <v>0</v>
      </c>
      <c r="U418" s="55">
        <f t="shared" si="100"/>
        <v>0</v>
      </c>
      <c r="V418" s="55" t="b">
        <f t="shared" si="94"/>
        <v>0</v>
      </c>
      <c r="W418" s="55" t="b">
        <f t="shared" si="95"/>
        <v>0</v>
      </c>
      <c r="X418" s="55" t="b">
        <f t="shared" si="96"/>
        <v>0</v>
      </c>
      <c r="Y418" s="55" t="str">
        <f t="shared" si="101"/>
        <v/>
      </c>
    </row>
    <row r="419" spans="1:25" x14ac:dyDescent="0.2">
      <c r="A419" s="69" t="str">
        <f t="shared" si="89"/>
        <v/>
      </c>
      <c r="G419" s="131" t="str">
        <f>IF(B419&lt;&gt;"",IF(E419&lt;&gt;"",VLOOKUP(E419,Configuration!$C$4:$F$7,4,FALSE),0),"")</f>
        <v/>
      </c>
      <c r="H419" s="131" t="str">
        <f t="shared" si="97"/>
        <v/>
      </c>
      <c r="O419" s="55" t="b">
        <f t="shared" si="90"/>
        <v>0</v>
      </c>
      <c r="P419" s="55">
        <f t="shared" si="91"/>
        <v>0</v>
      </c>
      <c r="Q419" s="55">
        <f t="shared" si="92"/>
        <v>0</v>
      </c>
      <c r="R419" s="55">
        <f t="shared" si="93"/>
        <v>0</v>
      </c>
      <c r="S419" s="55">
        <f t="shared" si="98"/>
        <v>0</v>
      </c>
      <c r="T419" s="55">
        <f t="shared" si="99"/>
        <v>0</v>
      </c>
      <c r="U419" s="55">
        <f t="shared" si="100"/>
        <v>0</v>
      </c>
      <c r="V419" s="55" t="b">
        <f t="shared" si="94"/>
        <v>0</v>
      </c>
      <c r="W419" s="55" t="b">
        <f t="shared" si="95"/>
        <v>0</v>
      </c>
      <c r="X419" s="55" t="b">
        <f t="shared" si="96"/>
        <v>0</v>
      </c>
      <c r="Y419" s="55" t="str">
        <f t="shared" si="101"/>
        <v/>
      </c>
    </row>
    <row r="420" spans="1:25" x14ac:dyDescent="0.2">
      <c r="A420" s="69" t="str">
        <f t="shared" si="89"/>
        <v/>
      </c>
      <c r="G420" s="131" t="str">
        <f>IF(B420&lt;&gt;"",IF(E420&lt;&gt;"",VLOOKUP(E420,Configuration!$C$4:$F$7,4,FALSE),0),"")</f>
        <v/>
      </c>
      <c r="H420" s="131" t="str">
        <f t="shared" si="97"/>
        <v/>
      </c>
      <c r="O420" s="55" t="b">
        <f t="shared" si="90"/>
        <v>0</v>
      </c>
      <c r="P420" s="55">
        <f t="shared" si="91"/>
        <v>0</v>
      </c>
      <c r="Q420" s="55">
        <f t="shared" si="92"/>
        <v>0</v>
      </c>
      <c r="R420" s="55">
        <f t="shared" si="93"/>
        <v>0</v>
      </c>
      <c r="S420" s="55">
        <f t="shared" si="98"/>
        <v>0</v>
      </c>
      <c r="T420" s="55">
        <f t="shared" si="99"/>
        <v>0</v>
      </c>
      <c r="U420" s="55">
        <f t="shared" si="100"/>
        <v>0</v>
      </c>
      <c r="V420" s="55" t="b">
        <f t="shared" si="94"/>
        <v>0</v>
      </c>
      <c r="W420" s="55" t="b">
        <f t="shared" si="95"/>
        <v>0</v>
      </c>
      <c r="X420" s="55" t="b">
        <f t="shared" si="96"/>
        <v>0</v>
      </c>
      <c r="Y420" s="55" t="str">
        <f t="shared" si="101"/>
        <v/>
      </c>
    </row>
    <row r="421" spans="1:25" x14ac:dyDescent="0.2">
      <c r="A421" s="69" t="str">
        <f t="shared" si="89"/>
        <v/>
      </c>
      <c r="G421" s="131" t="str">
        <f>IF(B421&lt;&gt;"",IF(E421&lt;&gt;"",VLOOKUP(E421,Configuration!$C$4:$F$7,4,FALSE),0),"")</f>
        <v/>
      </c>
      <c r="H421" s="131" t="str">
        <f t="shared" si="97"/>
        <v/>
      </c>
      <c r="O421" s="55" t="b">
        <f t="shared" si="90"/>
        <v>0</v>
      </c>
      <c r="P421" s="55">
        <f t="shared" si="91"/>
        <v>0</v>
      </c>
      <c r="Q421" s="55">
        <f t="shared" si="92"/>
        <v>0</v>
      </c>
      <c r="R421" s="55">
        <f t="shared" si="93"/>
        <v>0</v>
      </c>
      <c r="S421" s="55">
        <f t="shared" si="98"/>
        <v>0</v>
      </c>
      <c r="T421" s="55">
        <f t="shared" si="99"/>
        <v>0</v>
      </c>
      <c r="U421" s="55">
        <f t="shared" si="100"/>
        <v>0</v>
      </c>
      <c r="V421" s="55" t="b">
        <f t="shared" si="94"/>
        <v>0</v>
      </c>
      <c r="W421" s="55" t="b">
        <f t="shared" si="95"/>
        <v>0</v>
      </c>
      <c r="X421" s="55" t="b">
        <f t="shared" si="96"/>
        <v>0</v>
      </c>
      <c r="Y421" s="55" t="str">
        <f t="shared" si="101"/>
        <v/>
      </c>
    </row>
    <row r="422" spans="1:25" x14ac:dyDescent="0.2">
      <c r="A422" s="69" t="str">
        <f t="shared" si="89"/>
        <v/>
      </c>
      <c r="G422" s="131" t="str">
        <f>IF(B422&lt;&gt;"",IF(E422&lt;&gt;"",VLOOKUP(E422,Configuration!$C$4:$F$7,4,FALSE),0),"")</f>
        <v/>
      </c>
      <c r="H422" s="131" t="str">
        <f t="shared" si="97"/>
        <v/>
      </c>
      <c r="O422" s="55" t="b">
        <f t="shared" si="90"/>
        <v>0</v>
      </c>
      <c r="P422" s="55">
        <f t="shared" si="91"/>
        <v>0</v>
      </c>
      <c r="Q422" s="55">
        <f t="shared" si="92"/>
        <v>0</v>
      </c>
      <c r="R422" s="55">
        <f t="shared" si="93"/>
        <v>0</v>
      </c>
      <c r="S422" s="55">
        <f t="shared" si="98"/>
        <v>0</v>
      </c>
      <c r="T422" s="55">
        <f t="shared" si="99"/>
        <v>0</v>
      </c>
      <c r="U422" s="55">
        <f t="shared" si="100"/>
        <v>0</v>
      </c>
      <c r="V422" s="55" t="b">
        <f t="shared" si="94"/>
        <v>0</v>
      </c>
      <c r="W422" s="55" t="b">
        <f t="shared" si="95"/>
        <v>0</v>
      </c>
      <c r="X422" s="55" t="b">
        <f t="shared" si="96"/>
        <v>0</v>
      </c>
      <c r="Y422" s="55" t="str">
        <f t="shared" si="101"/>
        <v/>
      </c>
    </row>
    <row r="423" spans="1:25" x14ac:dyDescent="0.2">
      <c r="A423" s="69" t="str">
        <f t="shared" si="89"/>
        <v/>
      </c>
      <c r="G423" s="131" t="str">
        <f>IF(B423&lt;&gt;"",IF(E423&lt;&gt;"",VLOOKUP(E423,Configuration!$C$4:$F$7,4,FALSE),0),"")</f>
        <v/>
      </c>
      <c r="H423" s="131" t="str">
        <f t="shared" si="97"/>
        <v/>
      </c>
      <c r="O423" s="55" t="b">
        <f t="shared" si="90"/>
        <v>0</v>
      </c>
      <c r="P423" s="55">
        <f t="shared" si="91"/>
        <v>0</v>
      </c>
      <c r="Q423" s="55">
        <f t="shared" si="92"/>
        <v>0</v>
      </c>
      <c r="R423" s="55">
        <f t="shared" si="93"/>
        <v>0</v>
      </c>
      <c r="S423" s="55">
        <f t="shared" si="98"/>
        <v>0</v>
      </c>
      <c r="T423" s="55">
        <f t="shared" si="99"/>
        <v>0</v>
      </c>
      <c r="U423" s="55">
        <f t="shared" si="100"/>
        <v>0</v>
      </c>
      <c r="V423" s="55" t="b">
        <f t="shared" si="94"/>
        <v>0</v>
      </c>
      <c r="W423" s="55" t="b">
        <f t="shared" si="95"/>
        <v>0</v>
      </c>
      <c r="X423" s="55" t="b">
        <f t="shared" si="96"/>
        <v>0</v>
      </c>
      <c r="Y423" s="55" t="str">
        <f t="shared" si="101"/>
        <v/>
      </c>
    </row>
    <row r="424" spans="1:25" x14ac:dyDescent="0.2">
      <c r="A424" s="69" t="str">
        <f t="shared" si="89"/>
        <v/>
      </c>
      <c r="G424" s="131" t="str">
        <f>IF(B424&lt;&gt;"",IF(E424&lt;&gt;"",VLOOKUP(E424,Configuration!$C$4:$F$7,4,FALSE),0),"")</f>
        <v/>
      </c>
      <c r="H424" s="131" t="str">
        <f t="shared" si="97"/>
        <v/>
      </c>
      <c r="O424" s="55" t="b">
        <f t="shared" si="90"/>
        <v>0</v>
      </c>
      <c r="P424" s="55">
        <f t="shared" si="91"/>
        <v>0</v>
      </c>
      <c r="Q424" s="55">
        <f t="shared" si="92"/>
        <v>0</v>
      </c>
      <c r="R424" s="55">
        <f t="shared" si="93"/>
        <v>0</v>
      </c>
      <c r="S424" s="55">
        <f t="shared" si="98"/>
        <v>0</v>
      </c>
      <c r="T424" s="55">
        <f t="shared" si="99"/>
        <v>0</v>
      </c>
      <c r="U424" s="55">
        <f t="shared" si="100"/>
        <v>0</v>
      </c>
      <c r="V424" s="55" t="b">
        <f t="shared" si="94"/>
        <v>0</v>
      </c>
      <c r="W424" s="55" t="b">
        <f t="shared" si="95"/>
        <v>0</v>
      </c>
      <c r="X424" s="55" t="b">
        <f t="shared" si="96"/>
        <v>0</v>
      </c>
      <c r="Y424" s="55" t="str">
        <f t="shared" si="101"/>
        <v/>
      </c>
    </row>
    <row r="425" spans="1:25" x14ac:dyDescent="0.2">
      <c r="A425" s="69" t="str">
        <f t="shared" ref="A425:A488" si="102">IF(B425&lt;&gt;"",A424+1,"")</f>
        <v/>
      </c>
      <c r="G425" s="131" t="str">
        <f>IF(B425&lt;&gt;"",IF(E425&lt;&gt;"",VLOOKUP(E425,Configuration!$C$4:$F$7,4,FALSE),0),"")</f>
        <v/>
      </c>
      <c r="H425" s="131" t="str">
        <f t="shared" si="97"/>
        <v/>
      </c>
      <c r="O425" s="55" t="b">
        <f t="shared" ref="O425:O488" si="103">AND(E425=(_tocomplex),(I425)&lt;&gt;_later,(K425)&lt;&gt;_out)</f>
        <v>0</v>
      </c>
      <c r="P425" s="55">
        <f t="shared" ref="P425:P488" si="104">IF(LOWER(I425)=LOWER(_tolaunch),H425,0)</f>
        <v>0</v>
      </c>
      <c r="Q425" s="55">
        <f t="shared" ref="Q425:Q488" si="105">IF(LOWER(I425)=LOWER(_posibletolaunch),H425,0)</f>
        <v>0</v>
      </c>
      <c r="R425" s="55">
        <f t="shared" ref="R425:R488" si="106">IF(LOWER(I425)=LOWER(_later),H425,0)</f>
        <v>0</v>
      </c>
      <c r="S425" s="55">
        <f t="shared" si="98"/>
        <v>0</v>
      </c>
      <c r="T425" s="55">
        <f t="shared" si="99"/>
        <v>0</v>
      </c>
      <c r="U425" s="55">
        <f t="shared" si="100"/>
        <v>0</v>
      </c>
      <c r="V425" s="55" t="b">
        <f t="shared" ref="V425:V488" si="107">AND(I425=_tolaunch,K425&lt;&gt;_out)</f>
        <v>0</v>
      </c>
      <c r="W425" s="55" t="b">
        <f t="shared" ref="W425:W488" si="108">AND(I425=_posibletolaunch,K425&lt;&gt;_out)</f>
        <v>0</v>
      </c>
      <c r="X425" s="55" t="b">
        <f t="shared" ref="X425:X488" si="109">AND(I425=_later,K425&lt;&gt;_out)</f>
        <v>0</v>
      </c>
      <c r="Y425" s="55" t="str">
        <f t="shared" si="101"/>
        <v/>
      </c>
    </row>
    <row r="426" spans="1:25" x14ac:dyDescent="0.2">
      <c r="A426" s="69" t="str">
        <f t="shared" si="102"/>
        <v/>
      </c>
      <c r="G426" s="131" t="str">
        <f>IF(B426&lt;&gt;"",IF(E426&lt;&gt;"",VLOOKUP(E426,Configuration!$C$4:$F$7,4,FALSE),0),"")</f>
        <v/>
      </c>
      <c r="H426" s="131" t="str">
        <f t="shared" si="97"/>
        <v/>
      </c>
      <c r="O426" s="55" t="b">
        <f t="shared" si="103"/>
        <v>0</v>
      </c>
      <c r="P426" s="55">
        <f t="shared" si="104"/>
        <v>0</v>
      </c>
      <c r="Q426" s="55">
        <f t="shared" si="105"/>
        <v>0</v>
      </c>
      <c r="R426" s="55">
        <f t="shared" si="106"/>
        <v>0</v>
      </c>
      <c r="S426" s="55">
        <f t="shared" si="98"/>
        <v>0</v>
      </c>
      <c r="T426" s="55">
        <f t="shared" si="99"/>
        <v>0</v>
      </c>
      <c r="U426" s="55">
        <f t="shared" si="100"/>
        <v>0</v>
      </c>
      <c r="V426" s="55" t="b">
        <f t="shared" si="107"/>
        <v>0</v>
      </c>
      <c r="W426" s="55" t="b">
        <f t="shared" si="108"/>
        <v>0</v>
      </c>
      <c r="X426" s="55" t="b">
        <f t="shared" si="109"/>
        <v>0</v>
      </c>
      <c r="Y426" s="55" t="str">
        <f t="shared" si="101"/>
        <v/>
      </c>
    </row>
    <row r="427" spans="1:25" x14ac:dyDescent="0.2">
      <c r="A427" s="69" t="str">
        <f t="shared" si="102"/>
        <v/>
      </c>
      <c r="G427" s="131" t="str">
        <f>IF(B427&lt;&gt;"",IF(E427&lt;&gt;"",VLOOKUP(E427,Configuration!$C$4:$F$7,4,FALSE),0),"")</f>
        <v/>
      </c>
      <c r="H427" s="131" t="str">
        <f t="shared" si="97"/>
        <v/>
      </c>
      <c r="O427" s="55" t="b">
        <f t="shared" si="103"/>
        <v>0</v>
      </c>
      <c r="P427" s="55">
        <f t="shared" si="104"/>
        <v>0</v>
      </c>
      <c r="Q427" s="55">
        <f t="shared" si="105"/>
        <v>0</v>
      </c>
      <c r="R427" s="55">
        <f t="shared" si="106"/>
        <v>0</v>
      </c>
      <c r="S427" s="55">
        <f t="shared" si="98"/>
        <v>0</v>
      </c>
      <c r="T427" s="55">
        <f t="shared" si="99"/>
        <v>0</v>
      </c>
      <c r="U427" s="55">
        <f t="shared" si="100"/>
        <v>0</v>
      </c>
      <c r="V427" s="55" t="b">
        <f t="shared" si="107"/>
        <v>0</v>
      </c>
      <c r="W427" s="55" t="b">
        <f t="shared" si="108"/>
        <v>0</v>
      </c>
      <c r="X427" s="55" t="b">
        <f t="shared" si="109"/>
        <v>0</v>
      </c>
      <c r="Y427" s="55" t="str">
        <f t="shared" si="101"/>
        <v/>
      </c>
    </row>
    <row r="428" spans="1:25" x14ac:dyDescent="0.2">
      <c r="A428" s="69" t="str">
        <f t="shared" si="102"/>
        <v/>
      </c>
      <c r="G428" s="131" t="str">
        <f>IF(B428&lt;&gt;"",IF(E428&lt;&gt;"",VLOOKUP(E428,Configuration!$C$4:$F$7,4,FALSE),0),"")</f>
        <v/>
      </c>
      <c r="H428" s="131" t="str">
        <f t="shared" si="97"/>
        <v/>
      </c>
      <c r="O428" s="55" t="b">
        <f t="shared" si="103"/>
        <v>0</v>
      </c>
      <c r="P428" s="55">
        <f t="shared" si="104"/>
        <v>0</v>
      </c>
      <c r="Q428" s="55">
        <f t="shared" si="105"/>
        <v>0</v>
      </c>
      <c r="R428" s="55">
        <f t="shared" si="106"/>
        <v>0</v>
      </c>
      <c r="S428" s="55">
        <f t="shared" si="98"/>
        <v>0</v>
      </c>
      <c r="T428" s="55">
        <f t="shared" si="99"/>
        <v>0</v>
      </c>
      <c r="U428" s="55">
        <f t="shared" si="100"/>
        <v>0</v>
      </c>
      <c r="V428" s="55" t="b">
        <f t="shared" si="107"/>
        <v>0</v>
      </c>
      <c r="W428" s="55" t="b">
        <f t="shared" si="108"/>
        <v>0</v>
      </c>
      <c r="X428" s="55" t="b">
        <f t="shared" si="109"/>
        <v>0</v>
      </c>
      <c r="Y428" s="55" t="str">
        <f t="shared" si="101"/>
        <v/>
      </c>
    </row>
    <row r="429" spans="1:25" x14ac:dyDescent="0.2">
      <c r="A429" s="69" t="str">
        <f t="shared" si="102"/>
        <v/>
      </c>
      <c r="G429" s="131" t="str">
        <f>IF(B429&lt;&gt;"",IF(E429&lt;&gt;"",VLOOKUP(E429,Configuration!$C$4:$F$7,4,FALSE),0),"")</f>
        <v/>
      </c>
      <c r="H429" s="131" t="str">
        <f t="shared" si="97"/>
        <v/>
      </c>
      <c r="O429" s="55" t="b">
        <f t="shared" si="103"/>
        <v>0</v>
      </c>
      <c r="P429" s="55">
        <f t="shared" si="104"/>
        <v>0</v>
      </c>
      <c r="Q429" s="55">
        <f t="shared" si="105"/>
        <v>0</v>
      </c>
      <c r="R429" s="55">
        <f t="shared" si="106"/>
        <v>0</v>
      </c>
      <c r="S429" s="55">
        <f t="shared" si="98"/>
        <v>0</v>
      </c>
      <c r="T429" s="55">
        <f t="shared" si="99"/>
        <v>0</v>
      </c>
      <c r="U429" s="55">
        <f t="shared" si="100"/>
        <v>0</v>
      </c>
      <c r="V429" s="55" t="b">
        <f t="shared" si="107"/>
        <v>0</v>
      </c>
      <c r="W429" s="55" t="b">
        <f t="shared" si="108"/>
        <v>0</v>
      </c>
      <c r="X429" s="55" t="b">
        <f t="shared" si="109"/>
        <v>0</v>
      </c>
      <c r="Y429" s="55" t="str">
        <f t="shared" si="101"/>
        <v/>
      </c>
    </row>
    <row r="430" spans="1:25" x14ac:dyDescent="0.2">
      <c r="A430" s="69" t="str">
        <f t="shared" si="102"/>
        <v/>
      </c>
      <c r="G430" s="131" t="str">
        <f>IF(B430&lt;&gt;"",IF(E430&lt;&gt;"",VLOOKUP(E430,Configuration!$C$4:$F$7,4,FALSE),0),"")</f>
        <v/>
      </c>
      <c r="H430" s="131" t="str">
        <f t="shared" si="97"/>
        <v/>
      </c>
      <c r="O430" s="55" t="b">
        <f t="shared" si="103"/>
        <v>0</v>
      </c>
      <c r="P430" s="55">
        <f t="shared" si="104"/>
        <v>0</v>
      </c>
      <c r="Q430" s="55">
        <f t="shared" si="105"/>
        <v>0</v>
      </c>
      <c r="R430" s="55">
        <f t="shared" si="106"/>
        <v>0</v>
      </c>
      <c r="S430" s="55">
        <f t="shared" si="98"/>
        <v>0</v>
      </c>
      <c r="T430" s="55">
        <f t="shared" si="99"/>
        <v>0</v>
      </c>
      <c r="U430" s="55">
        <f t="shared" si="100"/>
        <v>0</v>
      </c>
      <c r="V430" s="55" t="b">
        <f t="shared" si="107"/>
        <v>0</v>
      </c>
      <c r="W430" s="55" t="b">
        <f t="shared" si="108"/>
        <v>0</v>
      </c>
      <c r="X430" s="55" t="b">
        <f t="shared" si="109"/>
        <v>0</v>
      </c>
      <c r="Y430" s="55" t="str">
        <f t="shared" si="101"/>
        <v/>
      </c>
    </row>
    <row r="431" spans="1:25" x14ac:dyDescent="0.2">
      <c r="A431" s="69" t="str">
        <f t="shared" si="102"/>
        <v/>
      </c>
      <c r="G431" s="131" t="str">
        <f>IF(B431&lt;&gt;"",IF(E431&lt;&gt;"",VLOOKUP(E431,Configuration!$C$4:$F$7,4,FALSE),0),"")</f>
        <v/>
      </c>
      <c r="H431" s="131" t="str">
        <f t="shared" si="97"/>
        <v/>
      </c>
      <c r="O431" s="55" t="b">
        <f t="shared" si="103"/>
        <v>0</v>
      </c>
      <c r="P431" s="55">
        <f t="shared" si="104"/>
        <v>0</v>
      </c>
      <c r="Q431" s="55">
        <f t="shared" si="105"/>
        <v>0</v>
      </c>
      <c r="R431" s="55">
        <f t="shared" si="106"/>
        <v>0</v>
      </c>
      <c r="S431" s="55">
        <f t="shared" si="98"/>
        <v>0</v>
      </c>
      <c r="T431" s="55">
        <f t="shared" si="99"/>
        <v>0</v>
      </c>
      <c r="U431" s="55">
        <f t="shared" si="100"/>
        <v>0</v>
      </c>
      <c r="V431" s="55" t="b">
        <f t="shared" si="107"/>
        <v>0</v>
      </c>
      <c r="W431" s="55" t="b">
        <f t="shared" si="108"/>
        <v>0</v>
      </c>
      <c r="X431" s="55" t="b">
        <f t="shared" si="109"/>
        <v>0</v>
      </c>
      <c r="Y431" s="55" t="str">
        <f t="shared" si="101"/>
        <v/>
      </c>
    </row>
    <row r="432" spans="1:25" x14ac:dyDescent="0.2">
      <c r="A432" s="69" t="str">
        <f t="shared" si="102"/>
        <v/>
      </c>
      <c r="G432" s="131" t="str">
        <f>IF(B432&lt;&gt;"",IF(E432&lt;&gt;"",VLOOKUP(E432,Configuration!$C$4:$F$7,4,FALSE),0),"")</f>
        <v/>
      </c>
      <c r="H432" s="131" t="str">
        <f t="shared" si="97"/>
        <v/>
      </c>
      <c r="O432" s="55" t="b">
        <f t="shared" si="103"/>
        <v>0</v>
      </c>
      <c r="P432" s="55">
        <f t="shared" si="104"/>
        <v>0</v>
      </c>
      <c r="Q432" s="55">
        <f t="shared" si="105"/>
        <v>0</v>
      </c>
      <c r="R432" s="55">
        <f t="shared" si="106"/>
        <v>0</v>
      </c>
      <c r="S432" s="55">
        <f t="shared" si="98"/>
        <v>0</v>
      </c>
      <c r="T432" s="55">
        <f t="shared" si="99"/>
        <v>0</v>
      </c>
      <c r="U432" s="55">
        <f t="shared" si="100"/>
        <v>0</v>
      </c>
      <c r="V432" s="55" t="b">
        <f t="shared" si="107"/>
        <v>0</v>
      </c>
      <c r="W432" s="55" t="b">
        <f t="shared" si="108"/>
        <v>0</v>
      </c>
      <c r="X432" s="55" t="b">
        <f t="shared" si="109"/>
        <v>0</v>
      </c>
      <c r="Y432" s="55" t="str">
        <f t="shared" si="101"/>
        <v/>
      </c>
    </row>
    <row r="433" spans="1:25" x14ac:dyDescent="0.2">
      <c r="A433" s="69" t="str">
        <f t="shared" si="102"/>
        <v/>
      </c>
      <c r="G433" s="131" t="str">
        <f>IF(B433&lt;&gt;"",IF(E433&lt;&gt;"",VLOOKUP(E433,Configuration!$C$4:$F$7,4,FALSE),0),"")</f>
        <v/>
      </c>
      <c r="H433" s="131" t="str">
        <f t="shared" si="97"/>
        <v/>
      </c>
      <c r="O433" s="55" t="b">
        <f t="shared" si="103"/>
        <v>0</v>
      </c>
      <c r="P433" s="55">
        <f t="shared" si="104"/>
        <v>0</v>
      </c>
      <c r="Q433" s="55">
        <f t="shared" si="105"/>
        <v>0</v>
      </c>
      <c r="R433" s="55">
        <f t="shared" si="106"/>
        <v>0</v>
      </c>
      <c r="S433" s="55">
        <f t="shared" si="98"/>
        <v>0</v>
      </c>
      <c r="T433" s="55">
        <f t="shared" si="99"/>
        <v>0</v>
      </c>
      <c r="U433" s="55">
        <f t="shared" si="100"/>
        <v>0</v>
      </c>
      <c r="V433" s="55" t="b">
        <f t="shared" si="107"/>
        <v>0</v>
      </c>
      <c r="W433" s="55" t="b">
        <f t="shared" si="108"/>
        <v>0</v>
      </c>
      <c r="X433" s="55" t="b">
        <f t="shared" si="109"/>
        <v>0</v>
      </c>
      <c r="Y433" s="55" t="str">
        <f t="shared" si="101"/>
        <v/>
      </c>
    </row>
    <row r="434" spans="1:25" x14ac:dyDescent="0.2">
      <c r="A434" s="69" t="str">
        <f t="shared" si="102"/>
        <v/>
      </c>
      <c r="G434" s="131" t="str">
        <f>IF(B434&lt;&gt;"",IF(E434&lt;&gt;"",VLOOKUP(E434,Configuration!$C$4:$F$7,4,FALSE),0),"")</f>
        <v/>
      </c>
      <c r="H434" s="131" t="str">
        <f t="shared" si="97"/>
        <v/>
      </c>
      <c r="O434" s="55" t="b">
        <f t="shared" si="103"/>
        <v>0</v>
      </c>
      <c r="P434" s="55">
        <f t="shared" si="104"/>
        <v>0</v>
      </c>
      <c r="Q434" s="55">
        <f t="shared" si="105"/>
        <v>0</v>
      </c>
      <c r="R434" s="55">
        <f t="shared" si="106"/>
        <v>0</v>
      </c>
      <c r="S434" s="55">
        <f t="shared" si="98"/>
        <v>0</v>
      </c>
      <c r="T434" s="55">
        <f t="shared" si="99"/>
        <v>0</v>
      </c>
      <c r="U434" s="55">
        <f t="shared" si="100"/>
        <v>0</v>
      </c>
      <c r="V434" s="55" t="b">
        <f t="shared" si="107"/>
        <v>0</v>
      </c>
      <c r="W434" s="55" t="b">
        <f t="shared" si="108"/>
        <v>0</v>
      </c>
      <c r="X434" s="55" t="b">
        <f t="shared" si="109"/>
        <v>0</v>
      </c>
      <c r="Y434" s="55" t="str">
        <f t="shared" si="101"/>
        <v/>
      </c>
    </row>
    <row r="435" spans="1:25" x14ac:dyDescent="0.2">
      <c r="A435" s="69" t="str">
        <f t="shared" si="102"/>
        <v/>
      </c>
      <c r="G435" s="131" t="str">
        <f>IF(B435&lt;&gt;"",IF(E435&lt;&gt;"",VLOOKUP(E435,Configuration!$C$4:$F$7,4,FALSE),0),"")</f>
        <v/>
      </c>
      <c r="H435" s="131" t="str">
        <f t="shared" si="97"/>
        <v/>
      </c>
      <c r="O435" s="55" t="b">
        <f t="shared" si="103"/>
        <v>0</v>
      </c>
      <c r="P435" s="55">
        <f t="shared" si="104"/>
        <v>0</v>
      </c>
      <c r="Q435" s="55">
        <f t="shared" si="105"/>
        <v>0</v>
      </c>
      <c r="R435" s="55">
        <f t="shared" si="106"/>
        <v>0</v>
      </c>
      <c r="S435" s="55">
        <f t="shared" si="98"/>
        <v>0</v>
      </c>
      <c r="T435" s="55">
        <f t="shared" si="99"/>
        <v>0</v>
      </c>
      <c r="U435" s="55">
        <f t="shared" si="100"/>
        <v>0</v>
      </c>
      <c r="V435" s="55" t="b">
        <f t="shared" si="107"/>
        <v>0</v>
      </c>
      <c r="W435" s="55" t="b">
        <f t="shared" si="108"/>
        <v>0</v>
      </c>
      <c r="X435" s="55" t="b">
        <f t="shared" si="109"/>
        <v>0</v>
      </c>
      <c r="Y435" s="55" t="str">
        <f t="shared" si="101"/>
        <v/>
      </c>
    </row>
    <row r="436" spans="1:25" x14ac:dyDescent="0.2">
      <c r="A436" s="69" t="str">
        <f t="shared" si="102"/>
        <v/>
      </c>
      <c r="G436" s="131" t="str">
        <f>IF(B436&lt;&gt;"",IF(E436&lt;&gt;"",VLOOKUP(E436,Configuration!$C$4:$F$7,4,FALSE),0),"")</f>
        <v/>
      </c>
      <c r="H436" s="131" t="str">
        <f t="shared" si="97"/>
        <v/>
      </c>
      <c r="O436" s="55" t="b">
        <f t="shared" si="103"/>
        <v>0</v>
      </c>
      <c r="P436" s="55">
        <f t="shared" si="104"/>
        <v>0</v>
      </c>
      <c r="Q436" s="55">
        <f t="shared" si="105"/>
        <v>0</v>
      </c>
      <c r="R436" s="55">
        <f t="shared" si="106"/>
        <v>0</v>
      </c>
      <c r="S436" s="55">
        <f t="shared" si="98"/>
        <v>0</v>
      </c>
      <c r="T436" s="55">
        <f t="shared" si="99"/>
        <v>0</v>
      </c>
      <c r="U436" s="55">
        <f t="shared" si="100"/>
        <v>0</v>
      </c>
      <c r="V436" s="55" t="b">
        <f t="shared" si="107"/>
        <v>0</v>
      </c>
      <c r="W436" s="55" t="b">
        <f t="shared" si="108"/>
        <v>0</v>
      </c>
      <c r="X436" s="55" t="b">
        <f t="shared" si="109"/>
        <v>0</v>
      </c>
      <c r="Y436" s="55" t="str">
        <f t="shared" si="101"/>
        <v/>
      </c>
    </row>
    <row r="437" spans="1:25" x14ac:dyDescent="0.2">
      <c r="A437" s="69" t="str">
        <f t="shared" si="102"/>
        <v/>
      </c>
      <c r="G437" s="131" t="str">
        <f>IF(B437&lt;&gt;"",IF(E437&lt;&gt;"",VLOOKUP(E437,Configuration!$C$4:$F$7,4,FALSE),0),"")</f>
        <v/>
      </c>
      <c r="H437" s="131" t="str">
        <f t="shared" si="97"/>
        <v/>
      </c>
      <c r="O437" s="55" t="b">
        <f t="shared" si="103"/>
        <v>0</v>
      </c>
      <c r="P437" s="55">
        <f t="shared" si="104"/>
        <v>0</v>
      </c>
      <c r="Q437" s="55">
        <f t="shared" si="105"/>
        <v>0</v>
      </c>
      <c r="R437" s="55">
        <f t="shared" si="106"/>
        <v>0</v>
      </c>
      <c r="S437" s="55">
        <f t="shared" si="98"/>
        <v>0</v>
      </c>
      <c r="T437" s="55">
        <f t="shared" si="99"/>
        <v>0</v>
      </c>
      <c r="U437" s="55">
        <f t="shared" si="100"/>
        <v>0</v>
      </c>
      <c r="V437" s="55" t="b">
        <f t="shared" si="107"/>
        <v>0</v>
      </c>
      <c r="W437" s="55" t="b">
        <f t="shared" si="108"/>
        <v>0</v>
      </c>
      <c r="X437" s="55" t="b">
        <f t="shared" si="109"/>
        <v>0</v>
      </c>
      <c r="Y437" s="55" t="str">
        <f t="shared" si="101"/>
        <v/>
      </c>
    </row>
    <row r="438" spans="1:25" x14ac:dyDescent="0.2">
      <c r="A438" s="69" t="str">
        <f t="shared" si="102"/>
        <v/>
      </c>
      <c r="G438" s="131" t="str">
        <f>IF(B438&lt;&gt;"",IF(E438&lt;&gt;"",VLOOKUP(E438,Configuration!$C$4:$F$7,4,FALSE),0),"")</f>
        <v/>
      </c>
      <c r="H438" s="131" t="str">
        <f t="shared" si="97"/>
        <v/>
      </c>
      <c r="O438" s="55" t="b">
        <f t="shared" si="103"/>
        <v>0</v>
      </c>
      <c r="P438" s="55">
        <f t="shared" si="104"/>
        <v>0</v>
      </c>
      <c r="Q438" s="55">
        <f t="shared" si="105"/>
        <v>0</v>
      </c>
      <c r="R438" s="55">
        <f t="shared" si="106"/>
        <v>0</v>
      </c>
      <c r="S438" s="55">
        <f t="shared" si="98"/>
        <v>0</v>
      </c>
      <c r="T438" s="55">
        <f t="shared" si="99"/>
        <v>0</v>
      </c>
      <c r="U438" s="55">
        <f t="shared" si="100"/>
        <v>0</v>
      </c>
      <c r="V438" s="55" t="b">
        <f t="shared" si="107"/>
        <v>0</v>
      </c>
      <c r="W438" s="55" t="b">
        <f t="shared" si="108"/>
        <v>0</v>
      </c>
      <c r="X438" s="55" t="b">
        <f t="shared" si="109"/>
        <v>0</v>
      </c>
      <c r="Y438" s="55" t="str">
        <f t="shared" si="101"/>
        <v/>
      </c>
    </row>
    <row r="439" spans="1:25" x14ac:dyDescent="0.2">
      <c r="A439" s="69" t="str">
        <f t="shared" si="102"/>
        <v/>
      </c>
      <c r="G439" s="131" t="str">
        <f>IF(B439&lt;&gt;"",IF(E439&lt;&gt;"",VLOOKUP(E439,Configuration!$C$4:$F$7,4,FALSE),0),"")</f>
        <v/>
      </c>
      <c r="H439" s="131" t="str">
        <f t="shared" si="97"/>
        <v/>
      </c>
      <c r="O439" s="55" t="b">
        <f t="shared" si="103"/>
        <v>0</v>
      </c>
      <c r="P439" s="55">
        <f t="shared" si="104"/>
        <v>0</v>
      </c>
      <c r="Q439" s="55">
        <f t="shared" si="105"/>
        <v>0</v>
      </c>
      <c r="R439" s="55">
        <f t="shared" si="106"/>
        <v>0</v>
      </c>
      <c r="S439" s="55">
        <f t="shared" si="98"/>
        <v>0</v>
      </c>
      <c r="T439" s="55">
        <f t="shared" si="99"/>
        <v>0</v>
      </c>
      <c r="U439" s="55">
        <f t="shared" si="100"/>
        <v>0</v>
      </c>
      <c r="V439" s="55" t="b">
        <f t="shared" si="107"/>
        <v>0</v>
      </c>
      <c r="W439" s="55" t="b">
        <f t="shared" si="108"/>
        <v>0</v>
      </c>
      <c r="X439" s="55" t="b">
        <f t="shared" si="109"/>
        <v>0</v>
      </c>
      <c r="Y439" s="55" t="str">
        <f t="shared" si="101"/>
        <v/>
      </c>
    </row>
    <row r="440" spans="1:25" x14ac:dyDescent="0.2">
      <c r="A440" s="69" t="str">
        <f t="shared" si="102"/>
        <v/>
      </c>
      <c r="G440" s="131" t="str">
        <f>IF(B440&lt;&gt;"",IF(E440&lt;&gt;"",VLOOKUP(E440,Configuration!$C$4:$F$7,4,FALSE),0),"")</f>
        <v/>
      </c>
      <c r="H440" s="131" t="str">
        <f t="shared" si="97"/>
        <v/>
      </c>
      <c r="O440" s="55" t="b">
        <f t="shared" si="103"/>
        <v>0</v>
      </c>
      <c r="P440" s="55">
        <f t="shared" si="104"/>
        <v>0</v>
      </c>
      <c r="Q440" s="55">
        <f t="shared" si="105"/>
        <v>0</v>
      </c>
      <c r="R440" s="55">
        <f t="shared" si="106"/>
        <v>0</v>
      </c>
      <c r="S440" s="55">
        <f t="shared" si="98"/>
        <v>0</v>
      </c>
      <c r="T440" s="55">
        <f t="shared" si="99"/>
        <v>0</v>
      </c>
      <c r="U440" s="55">
        <f t="shared" si="100"/>
        <v>0</v>
      </c>
      <c r="V440" s="55" t="b">
        <f t="shared" si="107"/>
        <v>0</v>
      </c>
      <c r="W440" s="55" t="b">
        <f t="shared" si="108"/>
        <v>0</v>
      </c>
      <c r="X440" s="55" t="b">
        <f t="shared" si="109"/>
        <v>0</v>
      </c>
      <c r="Y440" s="55" t="str">
        <f t="shared" si="101"/>
        <v/>
      </c>
    </row>
    <row r="441" spans="1:25" x14ac:dyDescent="0.2">
      <c r="A441" s="69" t="str">
        <f t="shared" si="102"/>
        <v/>
      </c>
      <c r="G441" s="131" t="str">
        <f>IF(B441&lt;&gt;"",IF(E441&lt;&gt;"",VLOOKUP(E441,Configuration!$C$4:$F$7,4,FALSE),0),"")</f>
        <v/>
      </c>
      <c r="H441" s="131" t="str">
        <f t="shared" si="97"/>
        <v/>
      </c>
      <c r="O441" s="55" t="b">
        <f t="shared" si="103"/>
        <v>0</v>
      </c>
      <c r="P441" s="55">
        <f t="shared" si="104"/>
        <v>0</v>
      </c>
      <c r="Q441" s="55">
        <f t="shared" si="105"/>
        <v>0</v>
      </c>
      <c r="R441" s="55">
        <f t="shared" si="106"/>
        <v>0</v>
      </c>
      <c r="S441" s="55">
        <f t="shared" si="98"/>
        <v>0</v>
      </c>
      <c r="T441" s="55">
        <f t="shared" si="99"/>
        <v>0</v>
      </c>
      <c r="U441" s="55">
        <f t="shared" si="100"/>
        <v>0</v>
      </c>
      <c r="V441" s="55" t="b">
        <f t="shared" si="107"/>
        <v>0</v>
      </c>
      <c r="W441" s="55" t="b">
        <f t="shared" si="108"/>
        <v>0</v>
      </c>
      <c r="X441" s="55" t="b">
        <f t="shared" si="109"/>
        <v>0</v>
      </c>
      <c r="Y441" s="55" t="str">
        <f t="shared" si="101"/>
        <v/>
      </c>
    </row>
    <row r="442" spans="1:25" x14ac:dyDescent="0.2">
      <c r="A442" s="69" t="str">
        <f t="shared" si="102"/>
        <v/>
      </c>
      <c r="G442" s="131" t="str">
        <f>IF(B442&lt;&gt;"",IF(E442&lt;&gt;"",VLOOKUP(E442,Configuration!$C$4:$F$7,4,FALSE),0),"")</f>
        <v/>
      </c>
      <c r="H442" s="131" t="str">
        <f t="shared" si="97"/>
        <v/>
      </c>
      <c r="O442" s="55" t="b">
        <f t="shared" si="103"/>
        <v>0</v>
      </c>
      <c r="P442" s="55">
        <f t="shared" si="104"/>
        <v>0</v>
      </c>
      <c r="Q442" s="55">
        <f t="shared" si="105"/>
        <v>0</v>
      </c>
      <c r="R442" s="55">
        <f t="shared" si="106"/>
        <v>0</v>
      </c>
      <c r="S442" s="55">
        <f t="shared" si="98"/>
        <v>0</v>
      </c>
      <c r="T442" s="55">
        <f t="shared" si="99"/>
        <v>0</v>
      </c>
      <c r="U442" s="55">
        <f t="shared" si="100"/>
        <v>0</v>
      </c>
      <c r="V442" s="55" t="b">
        <f t="shared" si="107"/>
        <v>0</v>
      </c>
      <c r="W442" s="55" t="b">
        <f t="shared" si="108"/>
        <v>0</v>
      </c>
      <c r="X442" s="55" t="b">
        <f t="shared" si="109"/>
        <v>0</v>
      </c>
      <c r="Y442" s="55" t="str">
        <f t="shared" si="101"/>
        <v/>
      </c>
    </row>
    <row r="443" spans="1:25" x14ac:dyDescent="0.2">
      <c r="A443" s="69" t="str">
        <f t="shared" si="102"/>
        <v/>
      </c>
      <c r="G443" s="131" t="str">
        <f>IF(B443&lt;&gt;"",IF(E443&lt;&gt;"",VLOOKUP(E443,Configuration!$C$4:$F$7,4,FALSE),0),"")</f>
        <v/>
      </c>
      <c r="H443" s="131" t="str">
        <f t="shared" si="97"/>
        <v/>
      </c>
      <c r="O443" s="55" t="b">
        <f t="shared" si="103"/>
        <v>0</v>
      </c>
      <c r="P443" s="55">
        <f t="shared" si="104"/>
        <v>0</v>
      </c>
      <c r="Q443" s="55">
        <f t="shared" si="105"/>
        <v>0</v>
      </c>
      <c r="R443" s="55">
        <f t="shared" si="106"/>
        <v>0</v>
      </c>
      <c r="S443" s="55">
        <f t="shared" si="98"/>
        <v>0</v>
      </c>
      <c r="T443" s="55">
        <f t="shared" si="99"/>
        <v>0</v>
      </c>
      <c r="U443" s="55">
        <f t="shared" si="100"/>
        <v>0</v>
      </c>
      <c r="V443" s="55" t="b">
        <f t="shared" si="107"/>
        <v>0</v>
      </c>
      <c r="W443" s="55" t="b">
        <f t="shared" si="108"/>
        <v>0</v>
      </c>
      <c r="X443" s="55" t="b">
        <f t="shared" si="109"/>
        <v>0</v>
      </c>
      <c r="Y443" s="55" t="str">
        <f t="shared" si="101"/>
        <v/>
      </c>
    </row>
    <row r="444" spans="1:25" x14ac:dyDescent="0.2">
      <c r="A444" s="69" t="str">
        <f t="shared" si="102"/>
        <v/>
      </c>
      <c r="G444" s="131" t="str">
        <f>IF(B444&lt;&gt;"",IF(E444&lt;&gt;"",VLOOKUP(E444,Configuration!$C$4:$F$7,4,FALSE),0),"")</f>
        <v/>
      </c>
      <c r="H444" s="131" t="str">
        <f t="shared" si="97"/>
        <v/>
      </c>
      <c r="O444" s="55" t="b">
        <f t="shared" si="103"/>
        <v>0</v>
      </c>
      <c r="P444" s="55">
        <f t="shared" si="104"/>
        <v>0</v>
      </c>
      <c r="Q444" s="55">
        <f t="shared" si="105"/>
        <v>0</v>
      </c>
      <c r="R444" s="55">
        <f t="shared" si="106"/>
        <v>0</v>
      </c>
      <c r="S444" s="55">
        <f t="shared" si="98"/>
        <v>0</v>
      </c>
      <c r="T444" s="55">
        <f t="shared" si="99"/>
        <v>0</v>
      </c>
      <c r="U444" s="55">
        <f t="shared" si="100"/>
        <v>0</v>
      </c>
      <c r="V444" s="55" t="b">
        <f t="shared" si="107"/>
        <v>0</v>
      </c>
      <c r="W444" s="55" t="b">
        <f t="shared" si="108"/>
        <v>0</v>
      </c>
      <c r="X444" s="55" t="b">
        <f t="shared" si="109"/>
        <v>0</v>
      </c>
      <c r="Y444" s="55" t="str">
        <f t="shared" si="101"/>
        <v/>
      </c>
    </row>
    <row r="445" spans="1:25" x14ac:dyDescent="0.2">
      <c r="A445" s="69" t="str">
        <f t="shared" si="102"/>
        <v/>
      </c>
      <c r="G445" s="131" t="str">
        <f>IF(B445&lt;&gt;"",IF(E445&lt;&gt;"",VLOOKUP(E445,Configuration!$C$4:$F$7,4,FALSE),0),"")</f>
        <v/>
      </c>
      <c r="H445" s="131" t="str">
        <f t="shared" si="97"/>
        <v/>
      </c>
      <c r="O445" s="55" t="b">
        <f t="shared" si="103"/>
        <v>0</v>
      </c>
      <c r="P445" s="55">
        <f t="shared" si="104"/>
        <v>0</v>
      </c>
      <c r="Q445" s="55">
        <f t="shared" si="105"/>
        <v>0</v>
      </c>
      <c r="R445" s="55">
        <f t="shared" si="106"/>
        <v>0</v>
      </c>
      <c r="S445" s="55">
        <f t="shared" si="98"/>
        <v>0</v>
      </c>
      <c r="T445" s="55">
        <f t="shared" si="99"/>
        <v>0</v>
      </c>
      <c r="U445" s="55">
        <f t="shared" si="100"/>
        <v>0</v>
      </c>
      <c r="V445" s="55" t="b">
        <f t="shared" si="107"/>
        <v>0</v>
      </c>
      <c r="W445" s="55" t="b">
        <f t="shared" si="108"/>
        <v>0</v>
      </c>
      <c r="X445" s="55" t="b">
        <f t="shared" si="109"/>
        <v>0</v>
      </c>
      <c r="Y445" s="55" t="str">
        <f t="shared" si="101"/>
        <v/>
      </c>
    </row>
    <row r="446" spans="1:25" x14ac:dyDescent="0.2">
      <c r="A446" s="69" t="str">
        <f t="shared" si="102"/>
        <v/>
      </c>
      <c r="G446" s="131" t="str">
        <f>IF(B446&lt;&gt;"",IF(E446&lt;&gt;"",VLOOKUP(E446,Configuration!$C$4:$F$7,4,FALSE),0),"")</f>
        <v/>
      </c>
      <c r="H446" s="131" t="str">
        <f t="shared" si="97"/>
        <v/>
      </c>
      <c r="O446" s="55" t="b">
        <f t="shared" si="103"/>
        <v>0</v>
      </c>
      <c r="P446" s="55">
        <f t="shared" si="104"/>
        <v>0</v>
      </c>
      <c r="Q446" s="55">
        <f t="shared" si="105"/>
        <v>0</v>
      </c>
      <c r="R446" s="55">
        <f t="shared" si="106"/>
        <v>0</v>
      </c>
      <c r="S446" s="55">
        <f t="shared" si="98"/>
        <v>0</v>
      </c>
      <c r="T446" s="55">
        <f t="shared" si="99"/>
        <v>0</v>
      </c>
      <c r="U446" s="55">
        <f t="shared" si="100"/>
        <v>0</v>
      </c>
      <c r="V446" s="55" t="b">
        <f t="shared" si="107"/>
        <v>0</v>
      </c>
      <c r="W446" s="55" t="b">
        <f t="shared" si="108"/>
        <v>0</v>
      </c>
      <c r="X446" s="55" t="b">
        <f t="shared" si="109"/>
        <v>0</v>
      </c>
      <c r="Y446" s="55" t="str">
        <f t="shared" si="101"/>
        <v/>
      </c>
    </row>
    <row r="447" spans="1:25" x14ac:dyDescent="0.2">
      <c r="A447" s="69" t="str">
        <f t="shared" si="102"/>
        <v/>
      </c>
      <c r="G447" s="131" t="str">
        <f>IF(B447&lt;&gt;"",IF(E447&lt;&gt;"",VLOOKUP(E447,Configuration!$C$4:$F$7,4,FALSE),0),"")</f>
        <v/>
      </c>
      <c r="H447" s="131" t="str">
        <f t="shared" si="97"/>
        <v/>
      </c>
      <c r="O447" s="55" t="b">
        <f t="shared" si="103"/>
        <v>0</v>
      </c>
      <c r="P447" s="55">
        <f t="shared" si="104"/>
        <v>0</v>
      </c>
      <c r="Q447" s="55">
        <f t="shared" si="105"/>
        <v>0</v>
      </c>
      <c r="R447" s="55">
        <f t="shared" si="106"/>
        <v>0</v>
      </c>
      <c r="S447" s="55">
        <f t="shared" si="98"/>
        <v>0</v>
      </c>
      <c r="T447" s="55">
        <f t="shared" si="99"/>
        <v>0</v>
      </c>
      <c r="U447" s="55">
        <f t="shared" si="100"/>
        <v>0</v>
      </c>
      <c r="V447" s="55" t="b">
        <f t="shared" si="107"/>
        <v>0</v>
      </c>
      <c r="W447" s="55" t="b">
        <f t="shared" si="108"/>
        <v>0</v>
      </c>
      <c r="X447" s="55" t="b">
        <f t="shared" si="109"/>
        <v>0</v>
      </c>
      <c r="Y447" s="55" t="str">
        <f t="shared" si="101"/>
        <v/>
      </c>
    </row>
    <row r="448" spans="1:25" x14ac:dyDescent="0.2">
      <c r="A448" s="69" t="str">
        <f t="shared" si="102"/>
        <v/>
      </c>
      <c r="G448" s="131" t="str">
        <f>IF(B448&lt;&gt;"",IF(E448&lt;&gt;"",VLOOKUP(E448,Configuration!$C$4:$F$7,4,FALSE),0),"")</f>
        <v/>
      </c>
      <c r="H448" s="131" t="str">
        <f t="shared" si="97"/>
        <v/>
      </c>
      <c r="O448" s="55" t="b">
        <f t="shared" si="103"/>
        <v>0</v>
      </c>
      <c r="P448" s="55">
        <f t="shared" si="104"/>
        <v>0</v>
      </c>
      <c r="Q448" s="55">
        <f t="shared" si="105"/>
        <v>0</v>
      </c>
      <c r="R448" s="55">
        <f t="shared" si="106"/>
        <v>0</v>
      </c>
      <c r="S448" s="55">
        <f t="shared" si="98"/>
        <v>0</v>
      </c>
      <c r="T448" s="55">
        <f t="shared" si="99"/>
        <v>0</v>
      </c>
      <c r="U448" s="55">
        <f t="shared" si="100"/>
        <v>0</v>
      </c>
      <c r="V448" s="55" t="b">
        <f t="shared" si="107"/>
        <v>0</v>
      </c>
      <c r="W448" s="55" t="b">
        <f t="shared" si="108"/>
        <v>0</v>
      </c>
      <c r="X448" s="55" t="b">
        <f t="shared" si="109"/>
        <v>0</v>
      </c>
      <c r="Y448" s="55" t="str">
        <f t="shared" si="101"/>
        <v/>
      </c>
    </row>
    <row r="449" spans="1:25" x14ac:dyDescent="0.2">
      <c r="A449" s="69" t="str">
        <f t="shared" si="102"/>
        <v/>
      </c>
      <c r="G449" s="131" t="str">
        <f>IF(B449&lt;&gt;"",IF(E449&lt;&gt;"",VLOOKUP(E449,Configuration!$C$4:$F$7,4,FALSE),0),"")</f>
        <v/>
      </c>
      <c r="H449" s="131" t="str">
        <f t="shared" si="97"/>
        <v/>
      </c>
      <c r="O449" s="55" t="b">
        <f t="shared" si="103"/>
        <v>0</v>
      </c>
      <c r="P449" s="55">
        <f t="shared" si="104"/>
        <v>0</v>
      </c>
      <c r="Q449" s="55">
        <f t="shared" si="105"/>
        <v>0</v>
      </c>
      <c r="R449" s="55">
        <f t="shared" si="106"/>
        <v>0</v>
      </c>
      <c r="S449" s="55">
        <f t="shared" si="98"/>
        <v>0</v>
      </c>
      <c r="T449" s="55">
        <f t="shared" si="99"/>
        <v>0</v>
      </c>
      <c r="U449" s="55">
        <f t="shared" si="100"/>
        <v>0</v>
      </c>
      <c r="V449" s="55" t="b">
        <f t="shared" si="107"/>
        <v>0</v>
      </c>
      <c r="W449" s="55" t="b">
        <f t="shared" si="108"/>
        <v>0</v>
      </c>
      <c r="X449" s="55" t="b">
        <f t="shared" si="109"/>
        <v>0</v>
      </c>
      <c r="Y449" s="55" t="str">
        <f t="shared" si="101"/>
        <v/>
      </c>
    </row>
    <row r="450" spans="1:25" x14ac:dyDescent="0.2">
      <c r="A450" s="69" t="str">
        <f t="shared" si="102"/>
        <v/>
      </c>
      <c r="G450" s="131" t="str">
        <f>IF(B450&lt;&gt;"",IF(E450&lt;&gt;"",VLOOKUP(E450,Configuration!$C$4:$F$7,4,FALSE),0),"")</f>
        <v/>
      </c>
      <c r="H450" s="131" t="str">
        <f t="shared" si="97"/>
        <v/>
      </c>
      <c r="O450" s="55" t="b">
        <f t="shared" si="103"/>
        <v>0</v>
      </c>
      <c r="P450" s="55">
        <f t="shared" si="104"/>
        <v>0</v>
      </c>
      <c r="Q450" s="55">
        <f t="shared" si="105"/>
        <v>0</v>
      </c>
      <c r="R450" s="55">
        <f t="shared" si="106"/>
        <v>0</v>
      </c>
      <c r="S450" s="55">
        <f t="shared" si="98"/>
        <v>0</v>
      </c>
      <c r="T450" s="55">
        <f t="shared" si="99"/>
        <v>0</v>
      </c>
      <c r="U450" s="55">
        <f t="shared" si="100"/>
        <v>0</v>
      </c>
      <c r="V450" s="55" t="b">
        <f t="shared" si="107"/>
        <v>0</v>
      </c>
      <c r="W450" s="55" t="b">
        <f t="shared" si="108"/>
        <v>0</v>
      </c>
      <c r="X450" s="55" t="b">
        <f t="shared" si="109"/>
        <v>0</v>
      </c>
      <c r="Y450" s="55" t="str">
        <f t="shared" si="101"/>
        <v/>
      </c>
    </row>
    <row r="451" spans="1:25" x14ac:dyDescent="0.2">
      <c r="A451" s="69" t="str">
        <f t="shared" si="102"/>
        <v/>
      </c>
      <c r="G451" s="131" t="str">
        <f>IF(B451&lt;&gt;"",IF(E451&lt;&gt;"",VLOOKUP(E451,Configuration!$C$4:$F$7,4,FALSE),0),"")</f>
        <v/>
      </c>
      <c r="H451" s="131" t="str">
        <f t="shared" si="97"/>
        <v/>
      </c>
      <c r="O451" s="55" t="b">
        <f t="shared" si="103"/>
        <v>0</v>
      </c>
      <c r="P451" s="55">
        <f t="shared" si="104"/>
        <v>0</v>
      </c>
      <c r="Q451" s="55">
        <f t="shared" si="105"/>
        <v>0</v>
      </c>
      <c r="R451" s="55">
        <f t="shared" si="106"/>
        <v>0</v>
      </c>
      <c r="S451" s="55">
        <f t="shared" si="98"/>
        <v>0</v>
      </c>
      <c r="T451" s="55">
        <f t="shared" si="99"/>
        <v>0</v>
      </c>
      <c r="U451" s="55">
        <f t="shared" si="100"/>
        <v>0</v>
      </c>
      <c r="V451" s="55" t="b">
        <f t="shared" si="107"/>
        <v>0</v>
      </c>
      <c r="W451" s="55" t="b">
        <f t="shared" si="108"/>
        <v>0</v>
      </c>
      <c r="X451" s="55" t="b">
        <f t="shared" si="109"/>
        <v>0</v>
      </c>
      <c r="Y451" s="55" t="str">
        <f t="shared" si="101"/>
        <v/>
      </c>
    </row>
    <row r="452" spans="1:25" x14ac:dyDescent="0.2">
      <c r="A452" s="69" t="str">
        <f t="shared" si="102"/>
        <v/>
      </c>
      <c r="G452" s="131" t="str">
        <f>IF(B452&lt;&gt;"",IF(E452&lt;&gt;"",VLOOKUP(E452,Configuration!$C$4:$F$7,4,FALSE),0),"")</f>
        <v/>
      </c>
      <c r="H452" s="131" t="str">
        <f t="shared" si="97"/>
        <v/>
      </c>
      <c r="O452" s="55" t="b">
        <f t="shared" si="103"/>
        <v>0</v>
      </c>
      <c r="P452" s="55">
        <f t="shared" si="104"/>
        <v>0</v>
      </c>
      <c r="Q452" s="55">
        <f t="shared" si="105"/>
        <v>0</v>
      </c>
      <c r="R452" s="55">
        <f t="shared" si="106"/>
        <v>0</v>
      </c>
      <c r="S452" s="55">
        <f t="shared" si="98"/>
        <v>0</v>
      </c>
      <c r="T452" s="55">
        <f t="shared" si="99"/>
        <v>0</v>
      </c>
      <c r="U452" s="55">
        <f t="shared" si="100"/>
        <v>0</v>
      </c>
      <c r="V452" s="55" t="b">
        <f t="shared" si="107"/>
        <v>0</v>
      </c>
      <c r="W452" s="55" t="b">
        <f t="shared" si="108"/>
        <v>0</v>
      </c>
      <c r="X452" s="55" t="b">
        <f t="shared" si="109"/>
        <v>0</v>
      </c>
      <c r="Y452" s="55" t="str">
        <f t="shared" si="101"/>
        <v/>
      </c>
    </row>
    <row r="453" spans="1:25" x14ac:dyDescent="0.2">
      <c r="A453" s="69" t="str">
        <f t="shared" si="102"/>
        <v/>
      </c>
      <c r="G453" s="131" t="str">
        <f>IF(B453&lt;&gt;"",IF(E453&lt;&gt;"",VLOOKUP(E453,Configuration!$C$4:$F$7,4,FALSE),0),"")</f>
        <v/>
      </c>
      <c r="H453" s="131" t="str">
        <f t="shared" ref="H453:H516" si="110">IF(B453&lt;&gt;"",IF(AND(E453&lt;&gt;"",K453&lt;&gt;_out),G453*IF(F453&gt;0,F453,1),0),"")</f>
        <v/>
      </c>
      <c r="O453" s="55" t="b">
        <f t="shared" si="103"/>
        <v>0</v>
      </c>
      <c r="P453" s="55">
        <f t="shared" si="104"/>
        <v>0</v>
      </c>
      <c r="Q453" s="55">
        <f t="shared" si="105"/>
        <v>0</v>
      </c>
      <c r="R453" s="55">
        <f t="shared" si="106"/>
        <v>0</v>
      </c>
      <c r="S453" s="55">
        <f t="shared" ref="S453:S516" si="111">IF(LOWER(I453)=LOWER(_tolaunch),Y453,0)</f>
        <v>0</v>
      </c>
      <c r="T453" s="55">
        <f t="shared" ref="T453:T516" si="112">IF(LOWER(I453)=LOWER(_posibletolaunch),Y453,0)</f>
        <v>0</v>
      </c>
      <c r="U453" s="55">
        <f t="shared" ref="U453:U516" si="113">IF(LOWER(I453)=LOWER(_later),Y453,0)</f>
        <v>0</v>
      </c>
      <c r="V453" s="55" t="b">
        <f t="shared" si="107"/>
        <v>0</v>
      </c>
      <c r="W453" s="55" t="b">
        <f t="shared" si="108"/>
        <v>0</v>
      </c>
      <c r="X453" s="55" t="b">
        <f t="shared" si="109"/>
        <v>0</v>
      </c>
      <c r="Y453" s="55" t="str">
        <f t="shared" ref="Y453:Y516" si="114">IF(B453&lt;&gt;"",IF(AND(E453&lt;&gt;"",K453=_out),G453*IF(F453&gt;0,F453,1),0),"")</f>
        <v/>
      </c>
    </row>
    <row r="454" spans="1:25" x14ac:dyDescent="0.2">
      <c r="A454" s="69" t="str">
        <f t="shared" si="102"/>
        <v/>
      </c>
      <c r="G454" s="131" t="str">
        <f>IF(B454&lt;&gt;"",IF(E454&lt;&gt;"",VLOOKUP(E454,Configuration!$C$4:$F$7,4,FALSE),0),"")</f>
        <v/>
      </c>
      <c r="H454" s="131" t="str">
        <f t="shared" si="110"/>
        <v/>
      </c>
      <c r="O454" s="55" t="b">
        <f t="shared" si="103"/>
        <v>0</v>
      </c>
      <c r="P454" s="55">
        <f t="shared" si="104"/>
        <v>0</v>
      </c>
      <c r="Q454" s="55">
        <f t="shared" si="105"/>
        <v>0</v>
      </c>
      <c r="R454" s="55">
        <f t="shared" si="106"/>
        <v>0</v>
      </c>
      <c r="S454" s="55">
        <f t="shared" si="111"/>
        <v>0</v>
      </c>
      <c r="T454" s="55">
        <f t="shared" si="112"/>
        <v>0</v>
      </c>
      <c r="U454" s="55">
        <f t="shared" si="113"/>
        <v>0</v>
      </c>
      <c r="V454" s="55" t="b">
        <f t="shared" si="107"/>
        <v>0</v>
      </c>
      <c r="W454" s="55" t="b">
        <f t="shared" si="108"/>
        <v>0</v>
      </c>
      <c r="X454" s="55" t="b">
        <f t="shared" si="109"/>
        <v>0</v>
      </c>
      <c r="Y454" s="55" t="str">
        <f t="shared" si="114"/>
        <v/>
      </c>
    </row>
    <row r="455" spans="1:25" x14ac:dyDescent="0.2">
      <c r="A455" s="69" t="str">
        <f t="shared" si="102"/>
        <v/>
      </c>
      <c r="G455" s="131" t="str">
        <f>IF(B455&lt;&gt;"",IF(E455&lt;&gt;"",VLOOKUP(E455,Configuration!$C$4:$F$7,4,FALSE),0),"")</f>
        <v/>
      </c>
      <c r="H455" s="131" t="str">
        <f t="shared" si="110"/>
        <v/>
      </c>
      <c r="O455" s="55" t="b">
        <f t="shared" si="103"/>
        <v>0</v>
      </c>
      <c r="P455" s="55">
        <f t="shared" si="104"/>
        <v>0</v>
      </c>
      <c r="Q455" s="55">
        <f t="shared" si="105"/>
        <v>0</v>
      </c>
      <c r="R455" s="55">
        <f t="shared" si="106"/>
        <v>0</v>
      </c>
      <c r="S455" s="55">
        <f t="shared" si="111"/>
        <v>0</v>
      </c>
      <c r="T455" s="55">
        <f t="shared" si="112"/>
        <v>0</v>
      </c>
      <c r="U455" s="55">
        <f t="shared" si="113"/>
        <v>0</v>
      </c>
      <c r="V455" s="55" t="b">
        <f t="shared" si="107"/>
        <v>0</v>
      </c>
      <c r="W455" s="55" t="b">
        <f t="shared" si="108"/>
        <v>0</v>
      </c>
      <c r="X455" s="55" t="b">
        <f t="shared" si="109"/>
        <v>0</v>
      </c>
      <c r="Y455" s="55" t="str">
        <f t="shared" si="114"/>
        <v/>
      </c>
    </row>
    <row r="456" spans="1:25" x14ac:dyDescent="0.2">
      <c r="A456" s="69" t="str">
        <f t="shared" si="102"/>
        <v/>
      </c>
      <c r="G456" s="131" t="str">
        <f>IF(B456&lt;&gt;"",IF(E456&lt;&gt;"",VLOOKUP(E456,Configuration!$C$4:$F$7,4,FALSE),0),"")</f>
        <v/>
      </c>
      <c r="H456" s="131" t="str">
        <f t="shared" si="110"/>
        <v/>
      </c>
      <c r="O456" s="55" t="b">
        <f t="shared" si="103"/>
        <v>0</v>
      </c>
      <c r="P456" s="55">
        <f t="shared" si="104"/>
        <v>0</v>
      </c>
      <c r="Q456" s="55">
        <f t="shared" si="105"/>
        <v>0</v>
      </c>
      <c r="R456" s="55">
        <f t="shared" si="106"/>
        <v>0</v>
      </c>
      <c r="S456" s="55">
        <f t="shared" si="111"/>
        <v>0</v>
      </c>
      <c r="T456" s="55">
        <f t="shared" si="112"/>
        <v>0</v>
      </c>
      <c r="U456" s="55">
        <f t="shared" si="113"/>
        <v>0</v>
      </c>
      <c r="V456" s="55" t="b">
        <f t="shared" si="107"/>
        <v>0</v>
      </c>
      <c r="W456" s="55" t="b">
        <f t="shared" si="108"/>
        <v>0</v>
      </c>
      <c r="X456" s="55" t="b">
        <f t="shared" si="109"/>
        <v>0</v>
      </c>
      <c r="Y456" s="55" t="str">
        <f t="shared" si="114"/>
        <v/>
      </c>
    </row>
    <row r="457" spans="1:25" x14ac:dyDescent="0.2">
      <c r="A457" s="69" t="str">
        <f t="shared" si="102"/>
        <v/>
      </c>
      <c r="G457" s="131" t="str">
        <f>IF(B457&lt;&gt;"",IF(E457&lt;&gt;"",VLOOKUP(E457,Configuration!$C$4:$F$7,4,FALSE),0),"")</f>
        <v/>
      </c>
      <c r="H457" s="131" t="str">
        <f t="shared" si="110"/>
        <v/>
      </c>
      <c r="O457" s="55" t="b">
        <f t="shared" si="103"/>
        <v>0</v>
      </c>
      <c r="P457" s="55">
        <f t="shared" si="104"/>
        <v>0</v>
      </c>
      <c r="Q457" s="55">
        <f t="shared" si="105"/>
        <v>0</v>
      </c>
      <c r="R457" s="55">
        <f t="shared" si="106"/>
        <v>0</v>
      </c>
      <c r="S457" s="55">
        <f t="shared" si="111"/>
        <v>0</v>
      </c>
      <c r="T457" s="55">
        <f t="shared" si="112"/>
        <v>0</v>
      </c>
      <c r="U457" s="55">
        <f t="shared" si="113"/>
        <v>0</v>
      </c>
      <c r="V457" s="55" t="b">
        <f t="shared" si="107"/>
        <v>0</v>
      </c>
      <c r="W457" s="55" t="b">
        <f t="shared" si="108"/>
        <v>0</v>
      </c>
      <c r="X457" s="55" t="b">
        <f t="shared" si="109"/>
        <v>0</v>
      </c>
      <c r="Y457" s="55" t="str">
        <f t="shared" si="114"/>
        <v/>
      </c>
    </row>
    <row r="458" spans="1:25" x14ac:dyDescent="0.2">
      <c r="A458" s="69" t="str">
        <f t="shared" si="102"/>
        <v/>
      </c>
      <c r="G458" s="131" t="str">
        <f>IF(B458&lt;&gt;"",IF(E458&lt;&gt;"",VLOOKUP(E458,Configuration!$C$4:$F$7,4,FALSE),0),"")</f>
        <v/>
      </c>
      <c r="H458" s="131" t="str">
        <f t="shared" si="110"/>
        <v/>
      </c>
      <c r="O458" s="55" t="b">
        <f t="shared" si="103"/>
        <v>0</v>
      </c>
      <c r="P458" s="55">
        <f t="shared" si="104"/>
        <v>0</v>
      </c>
      <c r="Q458" s="55">
        <f t="shared" si="105"/>
        <v>0</v>
      </c>
      <c r="R458" s="55">
        <f t="shared" si="106"/>
        <v>0</v>
      </c>
      <c r="S458" s="55">
        <f t="shared" si="111"/>
        <v>0</v>
      </c>
      <c r="T458" s="55">
        <f t="shared" si="112"/>
        <v>0</v>
      </c>
      <c r="U458" s="55">
        <f t="shared" si="113"/>
        <v>0</v>
      </c>
      <c r="V458" s="55" t="b">
        <f t="shared" si="107"/>
        <v>0</v>
      </c>
      <c r="W458" s="55" t="b">
        <f t="shared" si="108"/>
        <v>0</v>
      </c>
      <c r="X458" s="55" t="b">
        <f t="shared" si="109"/>
        <v>0</v>
      </c>
      <c r="Y458" s="55" t="str">
        <f t="shared" si="114"/>
        <v/>
      </c>
    </row>
    <row r="459" spans="1:25" x14ac:dyDescent="0.2">
      <c r="A459" s="69" t="str">
        <f t="shared" si="102"/>
        <v/>
      </c>
      <c r="G459" s="131" t="str">
        <f>IF(B459&lt;&gt;"",IF(E459&lt;&gt;"",VLOOKUP(E459,Configuration!$C$4:$F$7,4,FALSE),0),"")</f>
        <v/>
      </c>
      <c r="H459" s="131" t="str">
        <f t="shared" si="110"/>
        <v/>
      </c>
      <c r="O459" s="55" t="b">
        <f t="shared" si="103"/>
        <v>0</v>
      </c>
      <c r="P459" s="55">
        <f t="shared" si="104"/>
        <v>0</v>
      </c>
      <c r="Q459" s="55">
        <f t="shared" si="105"/>
        <v>0</v>
      </c>
      <c r="R459" s="55">
        <f t="shared" si="106"/>
        <v>0</v>
      </c>
      <c r="S459" s="55">
        <f t="shared" si="111"/>
        <v>0</v>
      </c>
      <c r="T459" s="55">
        <f t="shared" si="112"/>
        <v>0</v>
      </c>
      <c r="U459" s="55">
        <f t="shared" si="113"/>
        <v>0</v>
      </c>
      <c r="V459" s="55" t="b">
        <f t="shared" si="107"/>
        <v>0</v>
      </c>
      <c r="W459" s="55" t="b">
        <f t="shared" si="108"/>
        <v>0</v>
      </c>
      <c r="X459" s="55" t="b">
        <f t="shared" si="109"/>
        <v>0</v>
      </c>
      <c r="Y459" s="55" t="str">
        <f t="shared" si="114"/>
        <v/>
      </c>
    </row>
    <row r="460" spans="1:25" x14ac:dyDescent="0.2">
      <c r="A460" s="69" t="str">
        <f t="shared" si="102"/>
        <v/>
      </c>
      <c r="G460" s="131" t="str">
        <f>IF(B460&lt;&gt;"",IF(E460&lt;&gt;"",VLOOKUP(E460,Configuration!$C$4:$F$7,4,FALSE),0),"")</f>
        <v/>
      </c>
      <c r="H460" s="131" t="str">
        <f t="shared" si="110"/>
        <v/>
      </c>
      <c r="O460" s="55" t="b">
        <f t="shared" si="103"/>
        <v>0</v>
      </c>
      <c r="P460" s="55">
        <f t="shared" si="104"/>
        <v>0</v>
      </c>
      <c r="Q460" s="55">
        <f t="shared" si="105"/>
        <v>0</v>
      </c>
      <c r="R460" s="55">
        <f t="shared" si="106"/>
        <v>0</v>
      </c>
      <c r="S460" s="55">
        <f t="shared" si="111"/>
        <v>0</v>
      </c>
      <c r="T460" s="55">
        <f t="shared" si="112"/>
        <v>0</v>
      </c>
      <c r="U460" s="55">
        <f t="shared" si="113"/>
        <v>0</v>
      </c>
      <c r="V460" s="55" t="b">
        <f t="shared" si="107"/>
        <v>0</v>
      </c>
      <c r="W460" s="55" t="b">
        <f t="shared" si="108"/>
        <v>0</v>
      </c>
      <c r="X460" s="55" t="b">
        <f t="shared" si="109"/>
        <v>0</v>
      </c>
      <c r="Y460" s="55" t="str">
        <f t="shared" si="114"/>
        <v/>
      </c>
    </row>
    <row r="461" spans="1:25" x14ac:dyDescent="0.2">
      <c r="A461" s="69" t="str">
        <f t="shared" si="102"/>
        <v/>
      </c>
      <c r="G461" s="131" t="str">
        <f>IF(B461&lt;&gt;"",IF(E461&lt;&gt;"",VLOOKUP(E461,Configuration!$C$4:$F$7,4,FALSE),0),"")</f>
        <v/>
      </c>
      <c r="H461" s="131" t="str">
        <f t="shared" si="110"/>
        <v/>
      </c>
      <c r="O461" s="55" t="b">
        <f t="shared" si="103"/>
        <v>0</v>
      </c>
      <c r="P461" s="55">
        <f t="shared" si="104"/>
        <v>0</v>
      </c>
      <c r="Q461" s="55">
        <f t="shared" si="105"/>
        <v>0</v>
      </c>
      <c r="R461" s="55">
        <f t="shared" si="106"/>
        <v>0</v>
      </c>
      <c r="S461" s="55">
        <f t="shared" si="111"/>
        <v>0</v>
      </c>
      <c r="T461" s="55">
        <f t="shared" si="112"/>
        <v>0</v>
      </c>
      <c r="U461" s="55">
        <f t="shared" si="113"/>
        <v>0</v>
      </c>
      <c r="V461" s="55" t="b">
        <f t="shared" si="107"/>
        <v>0</v>
      </c>
      <c r="W461" s="55" t="b">
        <f t="shared" si="108"/>
        <v>0</v>
      </c>
      <c r="X461" s="55" t="b">
        <f t="shared" si="109"/>
        <v>0</v>
      </c>
      <c r="Y461" s="55" t="str">
        <f t="shared" si="114"/>
        <v/>
      </c>
    </row>
    <row r="462" spans="1:25" x14ac:dyDescent="0.2">
      <c r="A462" s="69" t="str">
        <f t="shared" si="102"/>
        <v/>
      </c>
      <c r="G462" s="131" t="str">
        <f>IF(B462&lt;&gt;"",IF(E462&lt;&gt;"",VLOOKUP(E462,Configuration!$C$4:$F$7,4,FALSE),0),"")</f>
        <v/>
      </c>
      <c r="H462" s="131" t="str">
        <f t="shared" si="110"/>
        <v/>
      </c>
      <c r="O462" s="55" t="b">
        <f t="shared" si="103"/>
        <v>0</v>
      </c>
      <c r="P462" s="55">
        <f t="shared" si="104"/>
        <v>0</v>
      </c>
      <c r="Q462" s="55">
        <f t="shared" si="105"/>
        <v>0</v>
      </c>
      <c r="R462" s="55">
        <f t="shared" si="106"/>
        <v>0</v>
      </c>
      <c r="S462" s="55">
        <f t="shared" si="111"/>
        <v>0</v>
      </c>
      <c r="T462" s="55">
        <f t="shared" si="112"/>
        <v>0</v>
      </c>
      <c r="U462" s="55">
        <f t="shared" si="113"/>
        <v>0</v>
      </c>
      <c r="V462" s="55" t="b">
        <f t="shared" si="107"/>
        <v>0</v>
      </c>
      <c r="W462" s="55" t="b">
        <f t="shared" si="108"/>
        <v>0</v>
      </c>
      <c r="X462" s="55" t="b">
        <f t="shared" si="109"/>
        <v>0</v>
      </c>
      <c r="Y462" s="55" t="str">
        <f t="shared" si="114"/>
        <v/>
      </c>
    </row>
    <row r="463" spans="1:25" x14ac:dyDescent="0.2">
      <c r="A463" s="69" t="str">
        <f t="shared" si="102"/>
        <v/>
      </c>
      <c r="G463" s="131" t="str">
        <f>IF(B463&lt;&gt;"",IF(E463&lt;&gt;"",VLOOKUP(E463,Configuration!$C$4:$F$7,4,FALSE),0),"")</f>
        <v/>
      </c>
      <c r="H463" s="131" t="str">
        <f t="shared" si="110"/>
        <v/>
      </c>
      <c r="O463" s="55" t="b">
        <f t="shared" si="103"/>
        <v>0</v>
      </c>
      <c r="P463" s="55">
        <f t="shared" si="104"/>
        <v>0</v>
      </c>
      <c r="Q463" s="55">
        <f t="shared" si="105"/>
        <v>0</v>
      </c>
      <c r="R463" s="55">
        <f t="shared" si="106"/>
        <v>0</v>
      </c>
      <c r="S463" s="55">
        <f t="shared" si="111"/>
        <v>0</v>
      </c>
      <c r="T463" s="55">
        <f t="shared" si="112"/>
        <v>0</v>
      </c>
      <c r="U463" s="55">
        <f t="shared" si="113"/>
        <v>0</v>
      </c>
      <c r="V463" s="55" t="b">
        <f t="shared" si="107"/>
        <v>0</v>
      </c>
      <c r="W463" s="55" t="b">
        <f t="shared" si="108"/>
        <v>0</v>
      </c>
      <c r="X463" s="55" t="b">
        <f t="shared" si="109"/>
        <v>0</v>
      </c>
      <c r="Y463" s="55" t="str">
        <f t="shared" si="114"/>
        <v/>
      </c>
    </row>
    <row r="464" spans="1:25" x14ac:dyDescent="0.2">
      <c r="A464" s="69" t="str">
        <f t="shared" si="102"/>
        <v/>
      </c>
      <c r="G464" s="131" t="str">
        <f>IF(B464&lt;&gt;"",IF(E464&lt;&gt;"",VLOOKUP(E464,Configuration!$C$4:$F$7,4,FALSE),0),"")</f>
        <v/>
      </c>
      <c r="H464" s="131" t="str">
        <f t="shared" si="110"/>
        <v/>
      </c>
      <c r="O464" s="55" t="b">
        <f t="shared" si="103"/>
        <v>0</v>
      </c>
      <c r="P464" s="55">
        <f t="shared" si="104"/>
        <v>0</v>
      </c>
      <c r="Q464" s="55">
        <f t="shared" si="105"/>
        <v>0</v>
      </c>
      <c r="R464" s="55">
        <f t="shared" si="106"/>
        <v>0</v>
      </c>
      <c r="S464" s="55">
        <f t="shared" si="111"/>
        <v>0</v>
      </c>
      <c r="T464" s="55">
        <f t="shared" si="112"/>
        <v>0</v>
      </c>
      <c r="U464" s="55">
        <f t="shared" si="113"/>
        <v>0</v>
      </c>
      <c r="V464" s="55" t="b">
        <f t="shared" si="107"/>
        <v>0</v>
      </c>
      <c r="W464" s="55" t="b">
        <f t="shared" si="108"/>
        <v>0</v>
      </c>
      <c r="X464" s="55" t="b">
        <f t="shared" si="109"/>
        <v>0</v>
      </c>
      <c r="Y464" s="55" t="str">
        <f t="shared" si="114"/>
        <v/>
      </c>
    </row>
    <row r="465" spans="1:25" x14ac:dyDescent="0.2">
      <c r="A465" s="69" t="str">
        <f t="shared" si="102"/>
        <v/>
      </c>
      <c r="G465" s="131" t="str">
        <f>IF(B465&lt;&gt;"",IF(E465&lt;&gt;"",VLOOKUP(E465,Configuration!$C$4:$F$7,4,FALSE),0),"")</f>
        <v/>
      </c>
      <c r="H465" s="131" t="str">
        <f t="shared" si="110"/>
        <v/>
      </c>
      <c r="O465" s="55" t="b">
        <f t="shared" si="103"/>
        <v>0</v>
      </c>
      <c r="P465" s="55">
        <f t="shared" si="104"/>
        <v>0</v>
      </c>
      <c r="Q465" s="55">
        <f t="shared" si="105"/>
        <v>0</v>
      </c>
      <c r="R465" s="55">
        <f t="shared" si="106"/>
        <v>0</v>
      </c>
      <c r="S465" s="55">
        <f t="shared" si="111"/>
        <v>0</v>
      </c>
      <c r="T465" s="55">
        <f t="shared" si="112"/>
        <v>0</v>
      </c>
      <c r="U465" s="55">
        <f t="shared" si="113"/>
        <v>0</v>
      </c>
      <c r="V465" s="55" t="b">
        <f t="shared" si="107"/>
        <v>0</v>
      </c>
      <c r="W465" s="55" t="b">
        <f t="shared" si="108"/>
        <v>0</v>
      </c>
      <c r="X465" s="55" t="b">
        <f t="shared" si="109"/>
        <v>0</v>
      </c>
      <c r="Y465" s="55" t="str">
        <f t="shared" si="114"/>
        <v/>
      </c>
    </row>
    <row r="466" spans="1:25" x14ac:dyDescent="0.2">
      <c r="A466" s="69" t="str">
        <f t="shared" si="102"/>
        <v/>
      </c>
      <c r="G466" s="131" t="str">
        <f>IF(B466&lt;&gt;"",IF(E466&lt;&gt;"",VLOOKUP(E466,Configuration!$C$4:$F$7,4,FALSE),0),"")</f>
        <v/>
      </c>
      <c r="H466" s="131" t="str">
        <f t="shared" si="110"/>
        <v/>
      </c>
      <c r="O466" s="55" t="b">
        <f t="shared" si="103"/>
        <v>0</v>
      </c>
      <c r="P466" s="55">
        <f t="shared" si="104"/>
        <v>0</v>
      </c>
      <c r="Q466" s="55">
        <f t="shared" si="105"/>
        <v>0</v>
      </c>
      <c r="R466" s="55">
        <f t="shared" si="106"/>
        <v>0</v>
      </c>
      <c r="S466" s="55">
        <f t="shared" si="111"/>
        <v>0</v>
      </c>
      <c r="T466" s="55">
        <f t="shared" si="112"/>
        <v>0</v>
      </c>
      <c r="U466" s="55">
        <f t="shared" si="113"/>
        <v>0</v>
      </c>
      <c r="V466" s="55" t="b">
        <f t="shared" si="107"/>
        <v>0</v>
      </c>
      <c r="W466" s="55" t="b">
        <f t="shared" si="108"/>
        <v>0</v>
      </c>
      <c r="X466" s="55" t="b">
        <f t="shared" si="109"/>
        <v>0</v>
      </c>
      <c r="Y466" s="55" t="str">
        <f t="shared" si="114"/>
        <v/>
      </c>
    </row>
    <row r="467" spans="1:25" x14ac:dyDescent="0.2">
      <c r="A467" s="69" t="str">
        <f t="shared" si="102"/>
        <v/>
      </c>
      <c r="G467" s="131" t="str">
        <f>IF(B467&lt;&gt;"",IF(E467&lt;&gt;"",VLOOKUP(E467,Configuration!$C$4:$F$7,4,FALSE),0),"")</f>
        <v/>
      </c>
      <c r="H467" s="131" t="str">
        <f t="shared" si="110"/>
        <v/>
      </c>
      <c r="O467" s="55" t="b">
        <f t="shared" si="103"/>
        <v>0</v>
      </c>
      <c r="P467" s="55">
        <f t="shared" si="104"/>
        <v>0</v>
      </c>
      <c r="Q467" s="55">
        <f t="shared" si="105"/>
        <v>0</v>
      </c>
      <c r="R467" s="55">
        <f t="shared" si="106"/>
        <v>0</v>
      </c>
      <c r="S467" s="55">
        <f t="shared" si="111"/>
        <v>0</v>
      </c>
      <c r="T467" s="55">
        <f t="shared" si="112"/>
        <v>0</v>
      </c>
      <c r="U467" s="55">
        <f t="shared" si="113"/>
        <v>0</v>
      </c>
      <c r="V467" s="55" t="b">
        <f t="shared" si="107"/>
        <v>0</v>
      </c>
      <c r="W467" s="55" t="b">
        <f t="shared" si="108"/>
        <v>0</v>
      </c>
      <c r="X467" s="55" t="b">
        <f t="shared" si="109"/>
        <v>0</v>
      </c>
      <c r="Y467" s="55" t="str">
        <f t="shared" si="114"/>
        <v/>
      </c>
    </row>
    <row r="468" spans="1:25" x14ac:dyDescent="0.2">
      <c r="A468" s="69" t="str">
        <f t="shared" si="102"/>
        <v/>
      </c>
      <c r="G468" s="131" t="str">
        <f>IF(B468&lt;&gt;"",IF(E468&lt;&gt;"",VLOOKUP(E468,Configuration!$C$4:$F$7,4,FALSE),0),"")</f>
        <v/>
      </c>
      <c r="H468" s="131" t="str">
        <f t="shared" si="110"/>
        <v/>
      </c>
      <c r="O468" s="55" t="b">
        <f t="shared" si="103"/>
        <v>0</v>
      </c>
      <c r="P468" s="55">
        <f t="shared" si="104"/>
        <v>0</v>
      </c>
      <c r="Q468" s="55">
        <f t="shared" si="105"/>
        <v>0</v>
      </c>
      <c r="R468" s="55">
        <f t="shared" si="106"/>
        <v>0</v>
      </c>
      <c r="S468" s="55">
        <f t="shared" si="111"/>
        <v>0</v>
      </c>
      <c r="T468" s="55">
        <f t="shared" si="112"/>
        <v>0</v>
      </c>
      <c r="U468" s="55">
        <f t="shared" si="113"/>
        <v>0</v>
      </c>
      <c r="V468" s="55" t="b">
        <f t="shared" si="107"/>
        <v>0</v>
      </c>
      <c r="W468" s="55" t="b">
        <f t="shared" si="108"/>
        <v>0</v>
      </c>
      <c r="X468" s="55" t="b">
        <f t="shared" si="109"/>
        <v>0</v>
      </c>
      <c r="Y468" s="55" t="str">
        <f t="shared" si="114"/>
        <v/>
      </c>
    </row>
    <row r="469" spans="1:25" x14ac:dyDescent="0.2">
      <c r="A469" s="69" t="str">
        <f t="shared" si="102"/>
        <v/>
      </c>
      <c r="G469" s="131" t="str">
        <f>IF(B469&lt;&gt;"",IF(E469&lt;&gt;"",VLOOKUP(E469,Configuration!$C$4:$F$7,4,FALSE),0),"")</f>
        <v/>
      </c>
      <c r="H469" s="131" t="str">
        <f t="shared" si="110"/>
        <v/>
      </c>
      <c r="O469" s="55" t="b">
        <f t="shared" si="103"/>
        <v>0</v>
      </c>
      <c r="P469" s="55">
        <f t="shared" si="104"/>
        <v>0</v>
      </c>
      <c r="Q469" s="55">
        <f t="shared" si="105"/>
        <v>0</v>
      </c>
      <c r="R469" s="55">
        <f t="shared" si="106"/>
        <v>0</v>
      </c>
      <c r="S469" s="55">
        <f t="shared" si="111"/>
        <v>0</v>
      </c>
      <c r="T469" s="55">
        <f t="shared" si="112"/>
        <v>0</v>
      </c>
      <c r="U469" s="55">
        <f t="shared" si="113"/>
        <v>0</v>
      </c>
      <c r="V469" s="55" t="b">
        <f t="shared" si="107"/>
        <v>0</v>
      </c>
      <c r="W469" s="55" t="b">
        <f t="shared" si="108"/>
        <v>0</v>
      </c>
      <c r="X469" s="55" t="b">
        <f t="shared" si="109"/>
        <v>0</v>
      </c>
      <c r="Y469" s="55" t="str">
        <f t="shared" si="114"/>
        <v/>
      </c>
    </row>
    <row r="470" spans="1:25" x14ac:dyDescent="0.2">
      <c r="A470" s="69" t="str">
        <f t="shared" si="102"/>
        <v/>
      </c>
      <c r="G470" s="131" t="str">
        <f>IF(B470&lt;&gt;"",IF(E470&lt;&gt;"",VLOOKUP(E470,Configuration!$C$4:$F$7,4,FALSE),0),"")</f>
        <v/>
      </c>
      <c r="H470" s="131" t="str">
        <f t="shared" si="110"/>
        <v/>
      </c>
      <c r="O470" s="55" t="b">
        <f t="shared" si="103"/>
        <v>0</v>
      </c>
      <c r="P470" s="55">
        <f t="shared" si="104"/>
        <v>0</v>
      </c>
      <c r="Q470" s="55">
        <f t="shared" si="105"/>
        <v>0</v>
      </c>
      <c r="R470" s="55">
        <f t="shared" si="106"/>
        <v>0</v>
      </c>
      <c r="S470" s="55">
        <f t="shared" si="111"/>
        <v>0</v>
      </c>
      <c r="T470" s="55">
        <f t="shared" si="112"/>
        <v>0</v>
      </c>
      <c r="U470" s="55">
        <f t="shared" si="113"/>
        <v>0</v>
      </c>
      <c r="V470" s="55" t="b">
        <f t="shared" si="107"/>
        <v>0</v>
      </c>
      <c r="W470" s="55" t="b">
        <f t="shared" si="108"/>
        <v>0</v>
      </c>
      <c r="X470" s="55" t="b">
        <f t="shared" si="109"/>
        <v>0</v>
      </c>
      <c r="Y470" s="55" t="str">
        <f t="shared" si="114"/>
        <v/>
      </c>
    </row>
    <row r="471" spans="1:25" x14ac:dyDescent="0.2">
      <c r="A471" s="69" t="str">
        <f t="shared" si="102"/>
        <v/>
      </c>
      <c r="G471" s="131" t="str">
        <f>IF(B471&lt;&gt;"",IF(E471&lt;&gt;"",VLOOKUP(E471,Configuration!$C$4:$F$7,4,FALSE),0),"")</f>
        <v/>
      </c>
      <c r="H471" s="131" t="str">
        <f t="shared" si="110"/>
        <v/>
      </c>
      <c r="O471" s="55" t="b">
        <f t="shared" si="103"/>
        <v>0</v>
      </c>
      <c r="P471" s="55">
        <f t="shared" si="104"/>
        <v>0</v>
      </c>
      <c r="Q471" s="55">
        <f t="shared" si="105"/>
        <v>0</v>
      </c>
      <c r="R471" s="55">
        <f t="shared" si="106"/>
        <v>0</v>
      </c>
      <c r="S471" s="55">
        <f t="shared" si="111"/>
        <v>0</v>
      </c>
      <c r="T471" s="55">
        <f t="shared" si="112"/>
        <v>0</v>
      </c>
      <c r="U471" s="55">
        <f t="shared" si="113"/>
        <v>0</v>
      </c>
      <c r="V471" s="55" t="b">
        <f t="shared" si="107"/>
        <v>0</v>
      </c>
      <c r="W471" s="55" t="b">
        <f t="shared" si="108"/>
        <v>0</v>
      </c>
      <c r="X471" s="55" t="b">
        <f t="shared" si="109"/>
        <v>0</v>
      </c>
      <c r="Y471" s="55" t="str">
        <f t="shared" si="114"/>
        <v/>
      </c>
    </row>
    <row r="472" spans="1:25" x14ac:dyDescent="0.2">
      <c r="A472" s="69" t="str">
        <f t="shared" si="102"/>
        <v/>
      </c>
      <c r="G472" s="131" t="str">
        <f>IF(B472&lt;&gt;"",IF(E472&lt;&gt;"",VLOOKUP(E472,Configuration!$C$4:$F$7,4,FALSE),0),"")</f>
        <v/>
      </c>
      <c r="H472" s="131" t="str">
        <f t="shared" si="110"/>
        <v/>
      </c>
      <c r="O472" s="55" t="b">
        <f t="shared" si="103"/>
        <v>0</v>
      </c>
      <c r="P472" s="55">
        <f t="shared" si="104"/>
        <v>0</v>
      </c>
      <c r="Q472" s="55">
        <f t="shared" si="105"/>
        <v>0</v>
      </c>
      <c r="R472" s="55">
        <f t="shared" si="106"/>
        <v>0</v>
      </c>
      <c r="S472" s="55">
        <f t="shared" si="111"/>
        <v>0</v>
      </c>
      <c r="T472" s="55">
        <f t="shared" si="112"/>
        <v>0</v>
      </c>
      <c r="U472" s="55">
        <f t="shared" si="113"/>
        <v>0</v>
      </c>
      <c r="V472" s="55" t="b">
        <f t="shared" si="107"/>
        <v>0</v>
      </c>
      <c r="W472" s="55" t="b">
        <f t="shared" si="108"/>
        <v>0</v>
      </c>
      <c r="X472" s="55" t="b">
        <f t="shared" si="109"/>
        <v>0</v>
      </c>
      <c r="Y472" s="55" t="str">
        <f t="shared" si="114"/>
        <v/>
      </c>
    </row>
    <row r="473" spans="1:25" x14ac:dyDescent="0.2">
      <c r="A473" s="69" t="str">
        <f t="shared" si="102"/>
        <v/>
      </c>
      <c r="G473" s="131" t="str">
        <f>IF(B473&lt;&gt;"",IF(E473&lt;&gt;"",VLOOKUP(E473,Configuration!$C$4:$F$7,4,FALSE),0),"")</f>
        <v/>
      </c>
      <c r="H473" s="131" t="str">
        <f t="shared" si="110"/>
        <v/>
      </c>
      <c r="O473" s="55" t="b">
        <f t="shared" si="103"/>
        <v>0</v>
      </c>
      <c r="P473" s="55">
        <f t="shared" si="104"/>
        <v>0</v>
      </c>
      <c r="Q473" s="55">
        <f t="shared" si="105"/>
        <v>0</v>
      </c>
      <c r="R473" s="55">
        <f t="shared" si="106"/>
        <v>0</v>
      </c>
      <c r="S473" s="55">
        <f t="shared" si="111"/>
        <v>0</v>
      </c>
      <c r="T473" s="55">
        <f t="shared" si="112"/>
        <v>0</v>
      </c>
      <c r="U473" s="55">
        <f t="shared" si="113"/>
        <v>0</v>
      </c>
      <c r="V473" s="55" t="b">
        <f t="shared" si="107"/>
        <v>0</v>
      </c>
      <c r="W473" s="55" t="b">
        <f t="shared" si="108"/>
        <v>0</v>
      </c>
      <c r="X473" s="55" t="b">
        <f t="shared" si="109"/>
        <v>0</v>
      </c>
      <c r="Y473" s="55" t="str">
        <f t="shared" si="114"/>
        <v/>
      </c>
    </row>
    <row r="474" spans="1:25" x14ac:dyDescent="0.2">
      <c r="A474" s="69" t="str">
        <f t="shared" si="102"/>
        <v/>
      </c>
      <c r="G474" s="131" t="str">
        <f>IF(B474&lt;&gt;"",IF(E474&lt;&gt;"",VLOOKUP(E474,Configuration!$C$4:$F$7,4,FALSE),0),"")</f>
        <v/>
      </c>
      <c r="H474" s="131" t="str">
        <f t="shared" si="110"/>
        <v/>
      </c>
      <c r="O474" s="55" t="b">
        <f t="shared" si="103"/>
        <v>0</v>
      </c>
      <c r="P474" s="55">
        <f t="shared" si="104"/>
        <v>0</v>
      </c>
      <c r="Q474" s="55">
        <f t="shared" si="105"/>
        <v>0</v>
      </c>
      <c r="R474" s="55">
        <f t="shared" si="106"/>
        <v>0</v>
      </c>
      <c r="S474" s="55">
        <f t="shared" si="111"/>
        <v>0</v>
      </c>
      <c r="T474" s="55">
        <f t="shared" si="112"/>
        <v>0</v>
      </c>
      <c r="U474" s="55">
        <f t="shared" si="113"/>
        <v>0</v>
      </c>
      <c r="V474" s="55" t="b">
        <f t="shared" si="107"/>
        <v>0</v>
      </c>
      <c r="W474" s="55" t="b">
        <f t="shared" si="108"/>
        <v>0</v>
      </c>
      <c r="X474" s="55" t="b">
        <f t="shared" si="109"/>
        <v>0</v>
      </c>
      <c r="Y474" s="55" t="str">
        <f t="shared" si="114"/>
        <v/>
      </c>
    </row>
    <row r="475" spans="1:25" x14ac:dyDescent="0.2">
      <c r="A475" s="69" t="str">
        <f t="shared" si="102"/>
        <v/>
      </c>
      <c r="G475" s="131" t="str">
        <f>IF(B475&lt;&gt;"",IF(E475&lt;&gt;"",VLOOKUP(E475,Configuration!$C$4:$F$7,4,FALSE),0),"")</f>
        <v/>
      </c>
      <c r="H475" s="131" t="str">
        <f t="shared" si="110"/>
        <v/>
      </c>
      <c r="O475" s="55" t="b">
        <f t="shared" si="103"/>
        <v>0</v>
      </c>
      <c r="P475" s="55">
        <f t="shared" si="104"/>
        <v>0</v>
      </c>
      <c r="Q475" s="55">
        <f t="shared" si="105"/>
        <v>0</v>
      </c>
      <c r="R475" s="55">
        <f t="shared" si="106"/>
        <v>0</v>
      </c>
      <c r="S475" s="55">
        <f t="shared" si="111"/>
        <v>0</v>
      </c>
      <c r="T475" s="55">
        <f t="shared" si="112"/>
        <v>0</v>
      </c>
      <c r="U475" s="55">
        <f t="shared" si="113"/>
        <v>0</v>
      </c>
      <c r="V475" s="55" t="b">
        <f t="shared" si="107"/>
        <v>0</v>
      </c>
      <c r="W475" s="55" t="b">
        <f t="shared" si="108"/>
        <v>0</v>
      </c>
      <c r="X475" s="55" t="b">
        <f t="shared" si="109"/>
        <v>0</v>
      </c>
      <c r="Y475" s="55" t="str">
        <f t="shared" si="114"/>
        <v/>
      </c>
    </row>
    <row r="476" spans="1:25" x14ac:dyDescent="0.2">
      <c r="A476" s="69" t="str">
        <f t="shared" si="102"/>
        <v/>
      </c>
      <c r="G476" s="131" t="str">
        <f>IF(B476&lt;&gt;"",IF(E476&lt;&gt;"",VLOOKUP(E476,Configuration!$C$4:$F$7,4,FALSE),0),"")</f>
        <v/>
      </c>
      <c r="H476" s="131" t="str">
        <f t="shared" si="110"/>
        <v/>
      </c>
      <c r="O476" s="55" t="b">
        <f t="shared" si="103"/>
        <v>0</v>
      </c>
      <c r="P476" s="55">
        <f t="shared" si="104"/>
        <v>0</v>
      </c>
      <c r="Q476" s="55">
        <f t="shared" si="105"/>
        <v>0</v>
      </c>
      <c r="R476" s="55">
        <f t="shared" si="106"/>
        <v>0</v>
      </c>
      <c r="S476" s="55">
        <f t="shared" si="111"/>
        <v>0</v>
      </c>
      <c r="T476" s="55">
        <f t="shared" si="112"/>
        <v>0</v>
      </c>
      <c r="U476" s="55">
        <f t="shared" si="113"/>
        <v>0</v>
      </c>
      <c r="V476" s="55" t="b">
        <f t="shared" si="107"/>
        <v>0</v>
      </c>
      <c r="W476" s="55" t="b">
        <f t="shared" si="108"/>
        <v>0</v>
      </c>
      <c r="X476" s="55" t="b">
        <f t="shared" si="109"/>
        <v>0</v>
      </c>
      <c r="Y476" s="55" t="str">
        <f t="shared" si="114"/>
        <v/>
      </c>
    </row>
    <row r="477" spans="1:25" x14ac:dyDescent="0.2">
      <c r="A477" s="69" t="str">
        <f t="shared" si="102"/>
        <v/>
      </c>
      <c r="G477" s="131" t="str">
        <f>IF(B477&lt;&gt;"",IF(E477&lt;&gt;"",VLOOKUP(E477,Configuration!$C$4:$F$7,4,FALSE),0),"")</f>
        <v/>
      </c>
      <c r="H477" s="131" t="str">
        <f t="shared" si="110"/>
        <v/>
      </c>
      <c r="O477" s="55" t="b">
        <f t="shared" si="103"/>
        <v>0</v>
      </c>
      <c r="P477" s="55">
        <f t="shared" si="104"/>
        <v>0</v>
      </c>
      <c r="Q477" s="55">
        <f t="shared" si="105"/>
        <v>0</v>
      </c>
      <c r="R477" s="55">
        <f t="shared" si="106"/>
        <v>0</v>
      </c>
      <c r="S477" s="55">
        <f t="shared" si="111"/>
        <v>0</v>
      </c>
      <c r="T477" s="55">
        <f t="shared" si="112"/>
        <v>0</v>
      </c>
      <c r="U477" s="55">
        <f t="shared" si="113"/>
        <v>0</v>
      </c>
      <c r="V477" s="55" t="b">
        <f t="shared" si="107"/>
        <v>0</v>
      </c>
      <c r="W477" s="55" t="b">
        <f t="shared" si="108"/>
        <v>0</v>
      </c>
      <c r="X477" s="55" t="b">
        <f t="shared" si="109"/>
        <v>0</v>
      </c>
      <c r="Y477" s="55" t="str">
        <f t="shared" si="114"/>
        <v/>
      </c>
    </row>
    <row r="478" spans="1:25" x14ac:dyDescent="0.2">
      <c r="A478" s="69" t="str">
        <f t="shared" si="102"/>
        <v/>
      </c>
      <c r="G478" s="131" t="str">
        <f>IF(B478&lt;&gt;"",IF(E478&lt;&gt;"",VLOOKUP(E478,Configuration!$C$4:$F$7,4,FALSE),0),"")</f>
        <v/>
      </c>
      <c r="H478" s="131" t="str">
        <f t="shared" si="110"/>
        <v/>
      </c>
      <c r="O478" s="55" t="b">
        <f t="shared" si="103"/>
        <v>0</v>
      </c>
      <c r="P478" s="55">
        <f t="shared" si="104"/>
        <v>0</v>
      </c>
      <c r="Q478" s="55">
        <f t="shared" si="105"/>
        <v>0</v>
      </c>
      <c r="R478" s="55">
        <f t="shared" si="106"/>
        <v>0</v>
      </c>
      <c r="S478" s="55">
        <f t="shared" si="111"/>
        <v>0</v>
      </c>
      <c r="T478" s="55">
        <f t="shared" si="112"/>
        <v>0</v>
      </c>
      <c r="U478" s="55">
        <f t="shared" si="113"/>
        <v>0</v>
      </c>
      <c r="V478" s="55" t="b">
        <f t="shared" si="107"/>
        <v>0</v>
      </c>
      <c r="W478" s="55" t="b">
        <f t="shared" si="108"/>
        <v>0</v>
      </c>
      <c r="X478" s="55" t="b">
        <f t="shared" si="109"/>
        <v>0</v>
      </c>
      <c r="Y478" s="55" t="str">
        <f t="shared" si="114"/>
        <v/>
      </c>
    </row>
    <row r="479" spans="1:25" x14ac:dyDescent="0.2">
      <c r="A479" s="69" t="str">
        <f t="shared" si="102"/>
        <v/>
      </c>
      <c r="G479" s="131" t="str">
        <f>IF(B479&lt;&gt;"",IF(E479&lt;&gt;"",VLOOKUP(E479,Configuration!$C$4:$F$7,4,FALSE),0),"")</f>
        <v/>
      </c>
      <c r="H479" s="131" t="str">
        <f t="shared" si="110"/>
        <v/>
      </c>
      <c r="O479" s="55" t="b">
        <f t="shared" si="103"/>
        <v>0</v>
      </c>
      <c r="P479" s="55">
        <f t="shared" si="104"/>
        <v>0</v>
      </c>
      <c r="Q479" s="55">
        <f t="shared" si="105"/>
        <v>0</v>
      </c>
      <c r="R479" s="55">
        <f t="shared" si="106"/>
        <v>0</v>
      </c>
      <c r="S479" s="55">
        <f t="shared" si="111"/>
        <v>0</v>
      </c>
      <c r="T479" s="55">
        <f t="shared" si="112"/>
        <v>0</v>
      </c>
      <c r="U479" s="55">
        <f t="shared" si="113"/>
        <v>0</v>
      </c>
      <c r="V479" s="55" t="b">
        <f t="shared" si="107"/>
        <v>0</v>
      </c>
      <c r="W479" s="55" t="b">
        <f t="shared" si="108"/>
        <v>0</v>
      </c>
      <c r="X479" s="55" t="b">
        <f t="shared" si="109"/>
        <v>0</v>
      </c>
      <c r="Y479" s="55" t="str">
        <f t="shared" si="114"/>
        <v/>
      </c>
    </row>
    <row r="480" spans="1:25" x14ac:dyDescent="0.2">
      <c r="A480" s="69" t="str">
        <f t="shared" si="102"/>
        <v/>
      </c>
      <c r="G480" s="131" t="str">
        <f>IF(B480&lt;&gt;"",IF(E480&lt;&gt;"",VLOOKUP(E480,Configuration!$C$4:$F$7,4,FALSE),0),"")</f>
        <v/>
      </c>
      <c r="H480" s="131" t="str">
        <f t="shared" si="110"/>
        <v/>
      </c>
      <c r="O480" s="55" t="b">
        <f t="shared" si="103"/>
        <v>0</v>
      </c>
      <c r="P480" s="55">
        <f t="shared" si="104"/>
        <v>0</v>
      </c>
      <c r="Q480" s="55">
        <f t="shared" si="105"/>
        <v>0</v>
      </c>
      <c r="R480" s="55">
        <f t="shared" si="106"/>
        <v>0</v>
      </c>
      <c r="S480" s="55">
        <f t="shared" si="111"/>
        <v>0</v>
      </c>
      <c r="T480" s="55">
        <f t="shared" si="112"/>
        <v>0</v>
      </c>
      <c r="U480" s="55">
        <f t="shared" si="113"/>
        <v>0</v>
      </c>
      <c r="V480" s="55" t="b">
        <f t="shared" si="107"/>
        <v>0</v>
      </c>
      <c r="W480" s="55" t="b">
        <f t="shared" si="108"/>
        <v>0</v>
      </c>
      <c r="X480" s="55" t="b">
        <f t="shared" si="109"/>
        <v>0</v>
      </c>
      <c r="Y480" s="55" t="str">
        <f t="shared" si="114"/>
        <v/>
      </c>
    </row>
    <row r="481" spans="1:25" x14ac:dyDescent="0.2">
      <c r="A481" s="69" t="str">
        <f t="shared" si="102"/>
        <v/>
      </c>
      <c r="G481" s="131" t="str">
        <f>IF(B481&lt;&gt;"",IF(E481&lt;&gt;"",VLOOKUP(E481,Configuration!$C$4:$F$7,4,FALSE),0),"")</f>
        <v/>
      </c>
      <c r="H481" s="131" t="str">
        <f t="shared" si="110"/>
        <v/>
      </c>
      <c r="O481" s="55" t="b">
        <f t="shared" si="103"/>
        <v>0</v>
      </c>
      <c r="P481" s="55">
        <f t="shared" si="104"/>
        <v>0</v>
      </c>
      <c r="Q481" s="55">
        <f t="shared" si="105"/>
        <v>0</v>
      </c>
      <c r="R481" s="55">
        <f t="shared" si="106"/>
        <v>0</v>
      </c>
      <c r="S481" s="55">
        <f t="shared" si="111"/>
        <v>0</v>
      </c>
      <c r="T481" s="55">
        <f t="shared" si="112"/>
        <v>0</v>
      </c>
      <c r="U481" s="55">
        <f t="shared" si="113"/>
        <v>0</v>
      </c>
      <c r="V481" s="55" t="b">
        <f t="shared" si="107"/>
        <v>0</v>
      </c>
      <c r="W481" s="55" t="b">
        <f t="shared" si="108"/>
        <v>0</v>
      </c>
      <c r="X481" s="55" t="b">
        <f t="shared" si="109"/>
        <v>0</v>
      </c>
      <c r="Y481" s="55" t="str">
        <f t="shared" si="114"/>
        <v/>
      </c>
    </row>
    <row r="482" spans="1:25" x14ac:dyDescent="0.2">
      <c r="A482" s="69" t="str">
        <f t="shared" si="102"/>
        <v/>
      </c>
      <c r="G482" s="131" t="str">
        <f>IF(B482&lt;&gt;"",IF(E482&lt;&gt;"",VLOOKUP(E482,Configuration!$C$4:$F$7,4,FALSE),0),"")</f>
        <v/>
      </c>
      <c r="H482" s="131" t="str">
        <f t="shared" si="110"/>
        <v/>
      </c>
      <c r="O482" s="55" t="b">
        <f t="shared" si="103"/>
        <v>0</v>
      </c>
      <c r="P482" s="55">
        <f t="shared" si="104"/>
        <v>0</v>
      </c>
      <c r="Q482" s="55">
        <f t="shared" si="105"/>
        <v>0</v>
      </c>
      <c r="R482" s="55">
        <f t="shared" si="106"/>
        <v>0</v>
      </c>
      <c r="S482" s="55">
        <f t="shared" si="111"/>
        <v>0</v>
      </c>
      <c r="T482" s="55">
        <f t="shared" si="112"/>
        <v>0</v>
      </c>
      <c r="U482" s="55">
        <f t="shared" si="113"/>
        <v>0</v>
      </c>
      <c r="V482" s="55" t="b">
        <f t="shared" si="107"/>
        <v>0</v>
      </c>
      <c r="W482" s="55" t="b">
        <f t="shared" si="108"/>
        <v>0</v>
      </c>
      <c r="X482" s="55" t="b">
        <f t="shared" si="109"/>
        <v>0</v>
      </c>
      <c r="Y482" s="55" t="str">
        <f t="shared" si="114"/>
        <v/>
      </c>
    </row>
    <row r="483" spans="1:25" x14ac:dyDescent="0.2">
      <c r="A483" s="69" t="str">
        <f t="shared" si="102"/>
        <v/>
      </c>
      <c r="G483" s="131" t="str">
        <f>IF(B483&lt;&gt;"",IF(E483&lt;&gt;"",VLOOKUP(E483,Configuration!$C$4:$F$7,4,FALSE),0),"")</f>
        <v/>
      </c>
      <c r="H483" s="131" t="str">
        <f t="shared" si="110"/>
        <v/>
      </c>
      <c r="O483" s="55" t="b">
        <f t="shared" si="103"/>
        <v>0</v>
      </c>
      <c r="P483" s="55">
        <f t="shared" si="104"/>
        <v>0</v>
      </c>
      <c r="Q483" s="55">
        <f t="shared" si="105"/>
        <v>0</v>
      </c>
      <c r="R483" s="55">
        <f t="shared" si="106"/>
        <v>0</v>
      </c>
      <c r="S483" s="55">
        <f t="shared" si="111"/>
        <v>0</v>
      </c>
      <c r="T483" s="55">
        <f t="shared" si="112"/>
        <v>0</v>
      </c>
      <c r="U483" s="55">
        <f t="shared" si="113"/>
        <v>0</v>
      </c>
      <c r="V483" s="55" t="b">
        <f t="shared" si="107"/>
        <v>0</v>
      </c>
      <c r="W483" s="55" t="b">
        <f t="shared" si="108"/>
        <v>0</v>
      </c>
      <c r="X483" s="55" t="b">
        <f t="shared" si="109"/>
        <v>0</v>
      </c>
      <c r="Y483" s="55" t="str">
        <f t="shared" si="114"/>
        <v/>
      </c>
    </row>
    <row r="484" spans="1:25" x14ac:dyDescent="0.2">
      <c r="A484" s="69" t="str">
        <f t="shared" si="102"/>
        <v/>
      </c>
      <c r="G484" s="131" t="str">
        <f>IF(B484&lt;&gt;"",IF(E484&lt;&gt;"",VLOOKUP(E484,Configuration!$C$4:$F$7,4,FALSE),0),"")</f>
        <v/>
      </c>
      <c r="H484" s="131" t="str">
        <f t="shared" si="110"/>
        <v/>
      </c>
      <c r="O484" s="55" t="b">
        <f t="shared" si="103"/>
        <v>0</v>
      </c>
      <c r="P484" s="55">
        <f t="shared" si="104"/>
        <v>0</v>
      </c>
      <c r="Q484" s="55">
        <f t="shared" si="105"/>
        <v>0</v>
      </c>
      <c r="R484" s="55">
        <f t="shared" si="106"/>
        <v>0</v>
      </c>
      <c r="S484" s="55">
        <f t="shared" si="111"/>
        <v>0</v>
      </c>
      <c r="T484" s="55">
        <f t="shared" si="112"/>
        <v>0</v>
      </c>
      <c r="U484" s="55">
        <f t="shared" si="113"/>
        <v>0</v>
      </c>
      <c r="V484" s="55" t="b">
        <f t="shared" si="107"/>
        <v>0</v>
      </c>
      <c r="W484" s="55" t="b">
        <f t="shared" si="108"/>
        <v>0</v>
      </c>
      <c r="X484" s="55" t="b">
        <f t="shared" si="109"/>
        <v>0</v>
      </c>
      <c r="Y484" s="55" t="str">
        <f t="shared" si="114"/>
        <v/>
      </c>
    </row>
    <row r="485" spans="1:25" x14ac:dyDescent="0.2">
      <c r="A485" s="69" t="str">
        <f t="shared" si="102"/>
        <v/>
      </c>
      <c r="G485" s="131" t="str">
        <f>IF(B485&lt;&gt;"",IF(E485&lt;&gt;"",VLOOKUP(E485,Configuration!$C$4:$F$7,4,FALSE),0),"")</f>
        <v/>
      </c>
      <c r="H485" s="131" t="str">
        <f t="shared" si="110"/>
        <v/>
      </c>
      <c r="O485" s="55" t="b">
        <f t="shared" si="103"/>
        <v>0</v>
      </c>
      <c r="P485" s="55">
        <f t="shared" si="104"/>
        <v>0</v>
      </c>
      <c r="Q485" s="55">
        <f t="shared" si="105"/>
        <v>0</v>
      </c>
      <c r="R485" s="55">
        <f t="shared" si="106"/>
        <v>0</v>
      </c>
      <c r="S485" s="55">
        <f t="shared" si="111"/>
        <v>0</v>
      </c>
      <c r="T485" s="55">
        <f t="shared" si="112"/>
        <v>0</v>
      </c>
      <c r="U485" s="55">
        <f t="shared" si="113"/>
        <v>0</v>
      </c>
      <c r="V485" s="55" t="b">
        <f t="shared" si="107"/>
        <v>0</v>
      </c>
      <c r="W485" s="55" t="b">
        <f t="shared" si="108"/>
        <v>0</v>
      </c>
      <c r="X485" s="55" t="b">
        <f t="shared" si="109"/>
        <v>0</v>
      </c>
      <c r="Y485" s="55" t="str">
        <f t="shared" si="114"/>
        <v/>
      </c>
    </row>
    <row r="486" spans="1:25" x14ac:dyDescent="0.2">
      <c r="A486" s="69" t="str">
        <f t="shared" si="102"/>
        <v/>
      </c>
      <c r="G486" s="131" t="str">
        <f>IF(B486&lt;&gt;"",IF(E486&lt;&gt;"",VLOOKUP(E486,Configuration!$C$4:$F$7,4,FALSE),0),"")</f>
        <v/>
      </c>
      <c r="H486" s="131" t="str">
        <f t="shared" si="110"/>
        <v/>
      </c>
      <c r="O486" s="55" t="b">
        <f t="shared" si="103"/>
        <v>0</v>
      </c>
      <c r="P486" s="55">
        <f t="shared" si="104"/>
        <v>0</v>
      </c>
      <c r="Q486" s="55">
        <f t="shared" si="105"/>
        <v>0</v>
      </c>
      <c r="R486" s="55">
        <f t="shared" si="106"/>
        <v>0</v>
      </c>
      <c r="S486" s="55">
        <f t="shared" si="111"/>
        <v>0</v>
      </c>
      <c r="T486" s="55">
        <f t="shared" si="112"/>
        <v>0</v>
      </c>
      <c r="U486" s="55">
        <f t="shared" si="113"/>
        <v>0</v>
      </c>
      <c r="V486" s="55" t="b">
        <f t="shared" si="107"/>
        <v>0</v>
      </c>
      <c r="W486" s="55" t="b">
        <f t="shared" si="108"/>
        <v>0</v>
      </c>
      <c r="X486" s="55" t="b">
        <f t="shared" si="109"/>
        <v>0</v>
      </c>
      <c r="Y486" s="55" t="str">
        <f t="shared" si="114"/>
        <v/>
      </c>
    </row>
    <row r="487" spans="1:25" x14ac:dyDescent="0.2">
      <c r="A487" s="69" t="str">
        <f t="shared" si="102"/>
        <v/>
      </c>
      <c r="G487" s="131" t="str">
        <f>IF(B487&lt;&gt;"",IF(E487&lt;&gt;"",VLOOKUP(E487,Configuration!$C$4:$F$7,4,FALSE),0),"")</f>
        <v/>
      </c>
      <c r="H487" s="131" t="str">
        <f t="shared" si="110"/>
        <v/>
      </c>
      <c r="O487" s="55" t="b">
        <f t="shared" si="103"/>
        <v>0</v>
      </c>
      <c r="P487" s="55">
        <f t="shared" si="104"/>
        <v>0</v>
      </c>
      <c r="Q487" s="55">
        <f t="shared" si="105"/>
        <v>0</v>
      </c>
      <c r="R487" s="55">
        <f t="shared" si="106"/>
        <v>0</v>
      </c>
      <c r="S487" s="55">
        <f t="shared" si="111"/>
        <v>0</v>
      </c>
      <c r="T487" s="55">
        <f t="shared" si="112"/>
        <v>0</v>
      </c>
      <c r="U487" s="55">
        <f t="shared" si="113"/>
        <v>0</v>
      </c>
      <c r="V487" s="55" t="b">
        <f t="shared" si="107"/>
        <v>0</v>
      </c>
      <c r="W487" s="55" t="b">
        <f t="shared" si="108"/>
        <v>0</v>
      </c>
      <c r="X487" s="55" t="b">
        <f t="shared" si="109"/>
        <v>0</v>
      </c>
      <c r="Y487" s="55" t="str">
        <f t="shared" si="114"/>
        <v/>
      </c>
    </row>
    <row r="488" spans="1:25" x14ac:dyDescent="0.2">
      <c r="A488" s="69" t="str">
        <f t="shared" si="102"/>
        <v/>
      </c>
      <c r="G488" s="131" t="str">
        <f>IF(B488&lt;&gt;"",IF(E488&lt;&gt;"",VLOOKUP(E488,Configuration!$C$4:$F$7,4,FALSE),0),"")</f>
        <v/>
      </c>
      <c r="H488" s="131" t="str">
        <f t="shared" si="110"/>
        <v/>
      </c>
      <c r="O488" s="55" t="b">
        <f t="shared" si="103"/>
        <v>0</v>
      </c>
      <c r="P488" s="55">
        <f t="shared" si="104"/>
        <v>0</v>
      </c>
      <c r="Q488" s="55">
        <f t="shared" si="105"/>
        <v>0</v>
      </c>
      <c r="R488" s="55">
        <f t="shared" si="106"/>
        <v>0</v>
      </c>
      <c r="S488" s="55">
        <f t="shared" si="111"/>
        <v>0</v>
      </c>
      <c r="T488" s="55">
        <f t="shared" si="112"/>
        <v>0</v>
      </c>
      <c r="U488" s="55">
        <f t="shared" si="113"/>
        <v>0</v>
      </c>
      <c r="V488" s="55" t="b">
        <f t="shared" si="107"/>
        <v>0</v>
      </c>
      <c r="W488" s="55" t="b">
        <f t="shared" si="108"/>
        <v>0</v>
      </c>
      <c r="X488" s="55" t="b">
        <f t="shared" si="109"/>
        <v>0</v>
      </c>
      <c r="Y488" s="55" t="str">
        <f t="shared" si="114"/>
        <v/>
      </c>
    </row>
    <row r="489" spans="1:25" x14ac:dyDescent="0.2">
      <c r="A489" s="69" t="str">
        <f t="shared" ref="A489:A552" si="115">IF(B489&lt;&gt;"",A488+1,"")</f>
        <v/>
      </c>
      <c r="G489" s="131" t="str">
        <f>IF(B489&lt;&gt;"",IF(E489&lt;&gt;"",VLOOKUP(E489,Configuration!$C$4:$F$7,4,FALSE),0),"")</f>
        <v/>
      </c>
      <c r="H489" s="131" t="str">
        <f t="shared" si="110"/>
        <v/>
      </c>
      <c r="O489" s="55" t="b">
        <f t="shared" ref="O489:O552" si="116">AND(E489=(_tocomplex),(I489)&lt;&gt;_later,(K489)&lt;&gt;_out)</f>
        <v>0</v>
      </c>
      <c r="P489" s="55">
        <f t="shared" ref="P489:P552" si="117">IF(LOWER(I489)=LOWER(_tolaunch),H489,0)</f>
        <v>0</v>
      </c>
      <c r="Q489" s="55">
        <f t="shared" ref="Q489:Q552" si="118">IF(LOWER(I489)=LOWER(_posibletolaunch),H489,0)</f>
        <v>0</v>
      </c>
      <c r="R489" s="55">
        <f t="shared" ref="R489:R552" si="119">IF(LOWER(I489)=LOWER(_later),H489,0)</f>
        <v>0</v>
      </c>
      <c r="S489" s="55">
        <f t="shared" si="111"/>
        <v>0</v>
      </c>
      <c r="T489" s="55">
        <f t="shared" si="112"/>
        <v>0</v>
      </c>
      <c r="U489" s="55">
        <f t="shared" si="113"/>
        <v>0</v>
      </c>
      <c r="V489" s="55" t="b">
        <f t="shared" ref="V489:V552" si="120">AND(I489=_tolaunch,K489&lt;&gt;_out)</f>
        <v>0</v>
      </c>
      <c r="W489" s="55" t="b">
        <f t="shared" ref="W489:W552" si="121">AND(I489=_posibletolaunch,K489&lt;&gt;_out)</f>
        <v>0</v>
      </c>
      <c r="X489" s="55" t="b">
        <f t="shared" ref="X489:X552" si="122">AND(I489=_later,K489&lt;&gt;_out)</f>
        <v>0</v>
      </c>
      <c r="Y489" s="55" t="str">
        <f t="shared" si="114"/>
        <v/>
      </c>
    </row>
    <row r="490" spans="1:25" x14ac:dyDescent="0.2">
      <c r="A490" s="69" t="str">
        <f t="shared" si="115"/>
        <v/>
      </c>
      <c r="G490" s="131" t="str">
        <f>IF(B490&lt;&gt;"",IF(E490&lt;&gt;"",VLOOKUP(E490,Configuration!$C$4:$F$7,4,FALSE),0),"")</f>
        <v/>
      </c>
      <c r="H490" s="131" t="str">
        <f t="shared" si="110"/>
        <v/>
      </c>
      <c r="O490" s="55" t="b">
        <f t="shared" si="116"/>
        <v>0</v>
      </c>
      <c r="P490" s="55">
        <f t="shared" si="117"/>
        <v>0</v>
      </c>
      <c r="Q490" s="55">
        <f t="shared" si="118"/>
        <v>0</v>
      </c>
      <c r="R490" s="55">
        <f t="shared" si="119"/>
        <v>0</v>
      </c>
      <c r="S490" s="55">
        <f t="shared" si="111"/>
        <v>0</v>
      </c>
      <c r="T490" s="55">
        <f t="shared" si="112"/>
        <v>0</v>
      </c>
      <c r="U490" s="55">
        <f t="shared" si="113"/>
        <v>0</v>
      </c>
      <c r="V490" s="55" t="b">
        <f t="shared" si="120"/>
        <v>0</v>
      </c>
      <c r="W490" s="55" t="b">
        <f t="shared" si="121"/>
        <v>0</v>
      </c>
      <c r="X490" s="55" t="b">
        <f t="shared" si="122"/>
        <v>0</v>
      </c>
      <c r="Y490" s="55" t="str">
        <f t="shared" si="114"/>
        <v/>
      </c>
    </row>
    <row r="491" spans="1:25" x14ac:dyDescent="0.2">
      <c r="A491" s="69" t="str">
        <f t="shared" si="115"/>
        <v/>
      </c>
      <c r="G491" s="131" t="str">
        <f>IF(B491&lt;&gt;"",IF(E491&lt;&gt;"",VLOOKUP(E491,Configuration!$C$4:$F$7,4,FALSE),0),"")</f>
        <v/>
      </c>
      <c r="H491" s="131" t="str">
        <f t="shared" si="110"/>
        <v/>
      </c>
      <c r="O491" s="55" t="b">
        <f t="shared" si="116"/>
        <v>0</v>
      </c>
      <c r="P491" s="55">
        <f t="shared" si="117"/>
        <v>0</v>
      </c>
      <c r="Q491" s="55">
        <f t="shared" si="118"/>
        <v>0</v>
      </c>
      <c r="R491" s="55">
        <f t="shared" si="119"/>
        <v>0</v>
      </c>
      <c r="S491" s="55">
        <f t="shared" si="111"/>
        <v>0</v>
      </c>
      <c r="T491" s="55">
        <f t="shared" si="112"/>
        <v>0</v>
      </c>
      <c r="U491" s="55">
        <f t="shared" si="113"/>
        <v>0</v>
      </c>
      <c r="V491" s="55" t="b">
        <f t="shared" si="120"/>
        <v>0</v>
      </c>
      <c r="W491" s="55" t="b">
        <f t="shared" si="121"/>
        <v>0</v>
      </c>
      <c r="X491" s="55" t="b">
        <f t="shared" si="122"/>
        <v>0</v>
      </c>
      <c r="Y491" s="55" t="str">
        <f t="shared" si="114"/>
        <v/>
      </c>
    </row>
    <row r="492" spans="1:25" x14ac:dyDescent="0.2">
      <c r="A492" s="69" t="str">
        <f t="shared" si="115"/>
        <v/>
      </c>
      <c r="G492" s="131" t="str">
        <f>IF(B492&lt;&gt;"",IF(E492&lt;&gt;"",VLOOKUP(E492,Configuration!$C$4:$F$7,4,FALSE),0),"")</f>
        <v/>
      </c>
      <c r="H492" s="131" t="str">
        <f t="shared" si="110"/>
        <v/>
      </c>
      <c r="O492" s="55" t="b">
        <f t="shared" si="116"/>
        <v>0</v>
      </c>
      <c r="P492" s="55">
        <f t="shared" si="117"/>
        <v>0</v>
      </c>
      <c r="Q492" s="55">
        <f t="shared" si="118"/>
        <v>0</v>
      </c>
      <c r="R492" s="55">
        <f t="shared" si="119"/>
        <v>0</v>
      </c>
      <c r="S492" s="55">
        <f t="shared" si="111"/>
        <v>0</v>
      </c>
      <c r="T492" s="55">
        <f t="shared" si="112"/>
        <v>0</v>
      </c>
      <c r="U492" s="55">
        <f t="shared" si="113"/>
        <v>0</v>
      </c>
      <c r="V492" s="55" t="b">
        <f t="shared" si="120"/>
        <v>0</v>
      </c>
      <c r="W492" s="55" t="b">
        <f t="shared" si="121"/>
        <v>0</v>
      </c>
      <c r="X492" s="55" t="b">
        <f t="shared" si="122"/>
        <v>0</v>
      </c>
      <c r="Y492" s="55" t="str">
        <f t="shared" si="114"/>
        <v/>
      </c>
    </row>
    <row r="493" spans="1:25" x14ac:dyDescent="0.2">
      <c r="A493" s="69" t="str">
        <f t="shared" si="115"/>
        <v/>
      </c>
      <c r="G493" s="131" t="str">
        <f>IF(B493&lt;&gt;"",IF(E493&lt;&gt;"",VLOOKUP(E493,Configuration!$C$4:$F$7,4,FALSE),0),"")</f>
        <v/>
      </c>
      <c r="H493" s="131" t="str">
        <f t="shared" si="110"/>
        <v/>
      </c>
      <c r="O493" s="55" t="b">
        <f t="shared" si="116"/>
        <v>0</v>
      </c>
      <c r="P493" s="55">
        <f t="shared" si="117"/>
        <v>0</v>
      </c>
      <c r="Q493" s="55">
        <f t="shared" si="118"/>
        <v>0</v>
      </c>
      <c r="R493" s="55">
        <f t="shared" si="119"/>
        <v>0</v>
      </c>
      <c r="S493" s="55">
        <f t="shared" si="111"/>
        <v>0</v>
      </c>
      <c r="T493" s="55">
        <f t="shared" si="112"/>
        <v>0</v>
      </c>
      <c r="U493" s="55">
        <f t="shared" si="113"/>
        <v>0</v>
      </c>
      <c r="V493" s="55" t="b">
        <f t="shared" si="120"/>
        <v>0</v>
      </c>
      <c r="W493" s="55" t="b">
        <f t="shared" si="121"/>
        <v>0</v>
      </c>
      <c r="X493" s="55" t="b">
        <f t="shared" si="122"/>
        <v>0</v>
      </c>
      <c r="Y493" s="55" t="str">
        <f t="shared" si="114"/>
        <v/>
      </c>
    </row>
    <row r="494" spans="1:25" x14ac:dyDescent="0.2">
      <c r="A494" s="69" t="str">
        <f t="shared" si="115"/>
        <v/>
      </c>
      <c r="G494" s="131" t="str">
        <f>IF(B494&lt;&gt;"",IF(E494&lt;&gt;"",VLOOKUP(E494,Configuration!$C$4:$F$7,4,FALSE),0),"")</f>
        <v/>
      </c>
      <c r="H494" s="131" t="str">
        <f t="shared" si="110"/>
        <v/>
      </c>
      <c r="O494" s="55" t="b">
        <f t="shared" si="116"/>
        <v>0</v>
      </c>
      <c r="P494" s="55">
        <f t="shared" si="117"/>
        <v>0</v>
      </c>
      <c r="Q494" s="55">
        <f t="shared" si="118"/>
        <v>0</v>
      </c>
      <c r="R494" s="55">
        <f t="shared" si="119"/>
        <v>0</v>
      </c>
      <c r="S494" s="55">
        <f t="shared" si="111"/>
        <v>0</v>
      </c>
      <c r="T494" s="55">
        <f t="shared" si="112"/>
        <v>0</v>
      </c>
      <c r="U494" s="55">
        <f t="shared" si="113"/>
        <v>0</v>
      </c>
      <c r="V494" s="55" t="b">
        <f t="shared" si="120"/>
        <v>0</v>
      </c>
      <c r="W494" s="55" t="b">
        <f t="shared" si="121"/>
        <v>0</v>
      </c>
      <c r="X494" s="55" t="b">
        <f t="shared" si="122"/>
        <v>0</v>
      </c>
      <c r="Y494" s="55" t="str">
        <f t="shared" si="114"/>
        <v/>
      </c>
    </row>
    <row r="495" spans="1:25" x14ac:dyDescent="0.2">
      <c r="A495" s="69" t="str">
        <f t="shared" si="115"/>
        <v/>
      </c>
      <c r="G495" s="131" t="str">
        <f>IF(B495&lt;&gt;"",IF(E495&lt;&gt;"",VLOOKUP(E495,Configuration!$C$4:$F$7,4,FALSE),0),"")</f>
        <v/>
      </c>
      <c r="H495" s="131" t="str">
        <f t="shared" si="110"/>
        <v/>
      </c>
      <c r="O495" s="55" t="b">
        <f t="shared" si="116"/>
        <v>0</v>
      </c>
      <c r="P495" s="55">
        <f t="shared" si="117"/>
        <v>0</v>
      </c>
      <c r="Q495" s="55">
        <f t="shared" si="118"/>
        <v>0</v>
      </c>
      <c r="R495" s="55">
        <f t="shared" si="119"/>
        <v>0</v>
      </c>
      <c r="S495" s="55">
        <f t="shared" si="111"/>
        <v>0</v>
      </c>
      <c r="T495" s="55">
        <f t="shared" si="112"/>
        <v>0</v>
      </c>
      <c r="U495" s="55">
        <f t="shared" si="113"/>
        <v>0</v>
      </c>
      <c r="V495" s="55" t="b">
        <f t="shared" si="120"/>
        <v>0</v>
      </c>
      <c r="W495" s="55" t="b">
        <f t="shared" si="121"/>
        <v>0</v>
      </c>
      <c r="X495" s="55" t="b">
        <f t="shared" si="122"/>
        <v>0</v>
      </c>
      <c r="Y495" s="55" t="str">
        <f t="shared" si="114"/>
        <v/>
      </c>
    </row>
    <row r="496" spans="1:25" x14ac:dyDescent="0.2">
      <c r="A496" s="69" t="str">
        <f t="shared" si="115"/>
        <v/>
      </c>
      <c r="G496" s="131" t="str">
        <f>IF(B496&lt;&gt;"",IF(E496&lt;&gt;"",VLOOKUP(E496,Configuration!$C$4:$F$7,4,FALSE),0),"")</f>
        <v/>
      </c>
      <c r="H496" s="131" t="str">
        <f t="shared" si="110"/>
        <v/>
      </c>
      <c r="O496" s="55" t="b">
        <f t="shared" si="116"/>
        <v>0</v>
      </c>
      <c r="P496" s="55">
        <f t="shared" si="117"/>
        <v>0</v>
      </c>
      <c r="Q496" s="55">
        <f t="shared" si="118"/>
        <v>0</v>
      </c>
      <c r="R496" s="55">
        <f t="shared" si="119"/>
        <v>0</v>
      </c>
      <c r="S496" s="55">
        <f t="shared" si="111"/>
        <v>0</v>
      </c>
      <c r="T496" s="55">
        <f t="shared" si="112"/>
        <v>0</v>
      </c>
      <c r="U496" s="55">
        <f t="shared" si="113"/>
        <v>0</v>
      </c>
      <c r="V496" s="55" t="b">
        <f t="shared" si="120"/>
        <v>0</v>
      </c>
      <c r="W496" s="55" t="b">
        <f t="shared" si="121"/>
        <v>0</v>
      </c>
      <c r="X496" s="55" t="b">
        <f t="shared" si="122"/>
        <v>0</v>
      </c>
      <c r="Y496" s="55" t="str">
        <f t="shared" si="114"/>
        <v/>
      </c>
    </row>
    <row r="497" spans="1:25" x14ac:dyDescent="0.2">
      <c r="A497" s="69" t="str">
        <f t="shared" si="115"/>
        <v/>
      </c>
      <c r="G497" s="131" t="str">
        <f>IF(B497&lt;&gt;"",IF(E497&lt;&gt;"",VLOOKUP(E497,Configuration!$C$4:$F$7,4,FALSE),0),"")</f>
        <v/>
      </c>
      <c r="H497" s="131" t="str">
        <f t="shared" si="110"/>
        <v/>
      </c>
      <c r="O497" s="55" t="b">
        <f t="shared" si="116"/>
        <v>0</v>
      </c>
      <c r="P497" s="55">
        <f t="shared" si="117"/>
        <v>0</v>
      </c>
      <c r="Q497" s="55">
        <f t="shared" si="118"/>
        <v>0</v>
      </c>
      <c r="R497" s="55">
        <f t="shared" si="119"/>
        <v>0</v>
      </c>
      <c r="S497" s="55">
        <f t="shared" si="111"/>
        <v>0</v>
      </c>
      <c r="T497" s="55">
        <f t="shared" si="112"/>
        <v>0</v>
      </c>
      <c r="U497" s="55">
        <f t="shared" si="113"/>
        <v>0</v>
      </c>
      <c r="V497" s="55" t="b">
        <f t="shared" si="120"/>
        <v>0</v>
      </c>
      <c r="W497" s="55" t="b">
        <f t="shared" si="121"/>
        <v>0</v>
      </c>
      <c r="X497" s="55" t="b">
        <f t="shared" si="122"/>
        <v>0</v>
      </c>
      <c r="Y497" s="55" t="str">
        <f t="shared" si="114"/>
        <v/>
      </c>
    </row>
    <row r="498" spans="1:25" x14ac:dyDescent="0.2">
      <c r="A498" s="69" t="str">
        <f t="shared" si="115"/>
        <v/>
      </c>
      <c r="G498" s="131" t="str">
        <f>IF(B498&lt;&gt;"",IF(E498&lt;&gt;"",VLOOKUP(E498,Configuration!$C$4:$F$7,4,FALSE),0),"")</f>
        <v/>
      </c>
      <c r="H498" s="131" t="str">
        <f t="shared" si="110"/>
        <v/>
      </c>
      <c r="O498" s="55" t="b">
        <f t="shared" si="116"/>
        <v>0</v>
      </c>
      <c r="P498" s="55">
        <f t="shared" si="117"/>
        <v>0</v>
      </c>
      <c r="Q498" s="55">
        <f t="shared" si="118"/>
        <v>0</v>
      </c>
      <c r="R498" s="55">
        <f t="shared" si="119"/>
        <v>0</v>
      </c>
      <c r="S498" s="55">
        <f t="shared" si="111"/>
        <v>0</v>
      </c>
      <c r="T498" s="55">
        <f t="shared" si="112"/>
        <v>0</v>
      </c>
      <c r="U498" s="55">
        <f t="shared" si="113"/>
        <v>0</v>
      </c>
      <c r="V498" s="55" t="b">
        <f t="shared" si="120"/>
        <v>0</v>
      </c>
      <c r="W498" s="55" t="b">
        <f t="shared" si="121"/>
        <v>0</v>
      </c>
      <c r="X498" s="55" t="b">
        <f t="shared" si="122"/>
        <v>0</v>
      </c>
      <c r="Y498" s="55" t="str">
        <f t="shared" si="114"/>
        <v/>
      </c>
    </row>
    <row r="499" spans="1:25" x14ac:dyDescent="0.2">
      <c r="A499" s="69" t="str">
        <f t="shared" si="115"/>
        <v/>
      </c>
      <c r="G499" s="131" t="str">
        <f>IF(B499&lt;&gt;"",IF(E499&lt;&gt;"",VLOOKUP(E499,Configuration!$C$4:$F$7,4,FALSE),0),"")</f>
        <v/>
      </c>
      <c r="H499" s="131" t="str">
        <f t="shared" si="110"/>
        <v/>
      </c>
      <c r="O499" s="55" t="b">
        <f t="shared" si="116"/>
        <v>0</v>
      </c>
      <c r="P499" s="55">
        <f t="shared" si="117"/>
        <v>0</v>
      </c>
      <c r="Q499" s="55">
        <f t="shared" si="118"/>
        <v>0</v>
      </c>
      <c r="R499" s="55">
        <f t="shared" si="119"/>
        <v>0</v>
      </c>
      <c r="S499" s="55">
        <f t="shared" si="111"/>
        <v>0</v>
      </c>
      <c r="T499" s="55">
        <f t="shared" si="112"/>
        <v>0</v>
      </c>
      <c r="U499" s="55">
        <f t="shared" si="113"/>
        <v>0</v>
      </c>
      <c r="V499" s="55" t="b">
        <f t="shared" si="120"/>
        <v>0</v>
      </c>
      <c r="W499" s="55" t="b">
        <f t="shared" si="121"/>
        <v>0</v>
      </c>
      <c r="X499" s="55" t="b">
        <f t="shared" si="122"/>
        <v>0</v>
      </c>
      <c r="Y499" s="55" t="str">
        <f t="shared" si="114"/>
        <v/>
      </c>
    </row>
    <row r="500" spans="1:25" x14ac:dyDescent="0.2">
      <c r="A500" s="69" t="str">
        <f t="shared" si="115"/>
        <v/>
      </c>
      <c r="G500" s="131" t="str">
        <f>IF(B500&lt;&gt;"",IF(E500&lt;&gt;"",VLOOKUP(E500,Configuration!$C$4:$F$7,4,FALSE),0),"")</f>
        <v/>
      </c>
      <c r="H500" s="131" t="str">
        <f t="shared" si="110"/>
        <v/>
      </c>
      <c r="O500" s="55" t="b">
        <f t="shared" si="116"/>
        <v>0</v>
      </c>
      <c r="P500" s="55">
        <f t="shared" si="117"/>
        <v>0</v>
      </c>
      <c r="Q500" s="55">
        <f t="shared" si="118"/>
        <v>0</v>
      </c>
      <c r="R500" s="55">
        <f t="shared" si="119"/>
        <v>0</v>
      </c>
      <c r="S500" s="55">
        <f t="shared" si="111"/>
        <v>0</v>
      </c>
      <c r="T500" s="55">
        <f t="shared" si="112"/>
        <v>0</v>
      </c>
      <c r="U500" s="55">
        <f t="shared" si="113"/>
        <v>0</v>
      </c>
      <c r="V500" s="55" t="b">
        <f t="shared" si="120"/>
        <v>0</v>
      </c>
      <c r="W500" s="55" t="b">
        <f t="shared" si="121"/>
        <v>0</v>
      </c>
      <c r="X500" s="55" t="b">
        <f t="shared" si="122"/>
        <v>0</v>
      </c>
      <c r="Y500" s="55" t="str">
        <f t="shared" si="114"/>
        <v/>
      </c>
    </row>
    <row r="501" spans="1:25" x14ac:dyDescent="0.2">
      <c r="A501" s="69" t="str">
        <f t="shared" si="115"/>
        <v/>
      </c>
      <c r="G501" s="131" t="str">
        <f>IF(B501&lt;&gt;"",IF(E501&lt;&gt;"",VLOOKUP(E501,Configuration!$C$4:$F$7,4,FALSE),0),"")</f>
        <v/>
      </c>
      <c r="H501" s="131" t="str">
        <f t="shared" si="110"/>
        <v/>
      </c>
      <c r="O501" s="55" t="b">
        <f t="shared" si="116"/>
        <v>0</v>
      </c>
      <c r="P501" s="55">
        <f t="shared" si="117"/>
        <v>0</v>
      </c>
      <c r="Q501" s="55">
        <f t="shared" si="118"/>
        <v>0</v>
      </c>
      <c r="R501" s="55">
        <f t="shared" si="119"/>
        <v>0</v>
      </c>
      <c r="S501" s="55">
        <f t="shared" si="111"/>
        <v>0</v>
      </c>
      <c r="T501" s="55">
        <f t="shared" si="112"/>
        <v>0</v>
      </c>
      <c r="U501" s="55">
        <f t="shared" si="113"/>
        <v>0</v>
      </c>
      <c r="V501" s="55" t="b">
        <f t="shared" si="120"/>
        <v>0</v>
      </c>
      <c r="W501" s="55" t="b">
        <f t="shared" si="121"/>
        <v>0</v>
      </c>
      <c r="X501" s="55" t="b">
        <f t="shared" si="122"/>
        <v>0</v>
      </c>
      <c r="Y501" s="55" t="str">
        <f t="shared" si="114"/>
        <v/>
      </c>
    </row>
    <row r="502" spans="1:25" x14ac:dyDescent="0.2">
      <c r="A502" s="69" t="str">
        <f t="shared" si="115"/>
        <v/>
      </c>
      <c r="G502" s="131" t="str">
        <f>IF(B502&lt;&gt;"",IF(E502&lt;&gt;"",VLOOKUP(E502,Configuration!$C$4:$F$7,4,FALSE),0),"")</f>
        <v/>
      </c>
      <c r="H502" s="131" t="str">
        <f t="shared" si="110"/>
        <v/>
      </c>
      <c r="O502" s="55" t="b">
        <f t="shared" si="116"/>
        <v>0</v>
      </c>
      <c r="P502" s="55">
        <f t="shared" si="117"/>
        <v>0</v>
      </c>
      <c r="Q502" s="55">
        <f t="shared" si="118"/>
        <v>0</v>
      </c>
      <c r="R502" s="55">
        <f t="shared" si="119"/>
        <v>0</v>
      </c>
      <c r="S502" s="55">
        <f t="shared" si="111"/>
        <v>0</v>
      </c>
      <c r="T502" s="55">
        <f t="shared" si="112"/>
        <v>0</v>
      </c>
      <c r="U502" s="55">
        <f t="shared" si="113"/>
        <v>0</v>
      </c>
      <c r="V502" s="55" t="b">
        <f t="shared" si="120"/>
        <v>0</v>
      </c>
      <c r="W502" s="55" t="b">
        <f t="shared" si="121"/>
        <v>0</v>
      </c>
      <c r="X502" s="55" t="b">
        <f t="shared" si="122"/>
        <v>0</v>
      </c>
      <c r="Y502" s="55" t="str">
        <f t="shared" si="114"/>
        <v/>
      </c>
    </row>
    <row r="503" spans="1:25" x14ac:dyDescent="0.2">
      <c r="A503" s="69" t="str">
        <f t="shared" si="115"/>
        <v/>
      </c>
      <c r="G503" s="131" t="str">
        <f>IF(B503&lt;&gt;"",IF(E503&lt;&gt;"",VLOOKUP(E503,Configuration!$C$4:$F$7,4,FALSE),0),"")</f>
        <v/>
      </c>
      <c r="H503" s="131" t="str">
        <f t="shared" si="110"/>
        <v/>
      </c>
      <c r="O503" s="55" t="b">
        <f t="shared" si="116"/>
        <v>0</v>
      </c>
      <c r="P503" s="55">
        <f t="shared" si="117"/>
        <v>0</v>
      </c>
      <c r="Q503" s="55">
        <f t="shared" si="118"/>
        <v>0</v>
      </c>
      <c r="R503" s="55">
        <f t="shared" si="119"/>
        <v>0</v>
      </c>
      <c r="S503" s="55">
        <f t="shared" si="111"/>
        <v>0</v>
      </c>
      <c r="T503" s="55">
        <f t="shared" si="112"/>
        <v>0</v>
      </c>
      <c r="U503" s="55">
        <f t="shared" si="113"/>
        <v>0</v>
      </c>
      <c r="V503" s="55" t="b">
        <f t="shared" si="120"/>
        <v>0</v>
      </c>
      <c r="W503" s="55" t="b">
        <f t="shared" si="121"/>
        <v>0</v>
      </c>
      <c r="X503" s="55" t="b">
        <f t="shared" si="122"/>
        <v>0</v>
      </c>
      <c r="Y503" s="55" t="str">
        <f t="shared" si="114"/>
        <v/>
      </c>
    </row>
    <row r="504" spans="1:25" x14ac:dyDescent="0.2">
      <c r="A504" s="69" t="str">
        <f t="shared" si="115"/>
        <v/>
      </c>
      <c r="G504" s="131" t="str">
        <f>IF(B504&lt;&gt;"",IF(E504&lt;&gt;"",VLOOKUP(E504,Configuration!$C$4:$F$7,4,FALSE),0),"")</f>
        <v/>
      </c>
      <c r="H504" s="131" t="str">
        <f t="shared" si="110"/>
        <v/>
      </c>
      <c r="O504" s="55" t="b">
        <f t="shared" si="116"/>
        <v>0</v>
      </c>
      <c r="P504" s="55">
        <f t="shared" si="117"/>
        <v>0</v>
      </c>
      <c r="Q504" s="55">
        <f t="shared" si="118"/>
        <v>0</v>
      </c>
      <c r="R504" s="55">
        <f t="shared" si="119"/>
        <v>0</v>
      </c>
      <c r="S504" s="55">
        <f t="shared" si="111"/>
        <v>0</v>
      </c>
      <c r="T504" s="55">
        <f t="shared" si="112"/>
        <v>0</v>
      </c>
      <c r="U504" s="55">
        <f t="shared" si="113"/>
        <v>0</v>
      </c>
      <c r="V504" s="55" t="b">
        <f t="shared" si="120"/>
        <v>0</v>
      </c>
      <c r="W504" s="55" t="b">
        <f t="shared" si="121"/>
        <v>0</v>
      </c>
      <c r="X504" s="55" t="b">
        <f t="shared" si="122"/>
        <v>0</v>
      </c>
      <c r="Y504" s="55" t="str">
        <f t="shared" si="114"/>
        <v/>
      </c>
    </row>
    <row r="505" spans="1:25" x14ac:dyDescent="0.2">
      <c r="A505" s="69" t="str">
        <f t="shared" si="115"/>
        <v/>
      </c>
      <c r="G505" s="131" t="str">
        <f>IF(B505&lt;&gt;"",IF(E505&lt;&gt;"",VLOOKUP(E505,Configuration!$C$4:$F$7,4,FALSE),0),"")</f>
        <v/>
      </c>
      <c r="H505" s="131" t="str">
        <f t="shared" si="110"/>
        <v/>
      </c>
      <c r="O505" s="55" t="b">
        <f t="shared" si="116"/>
        <v>0</v>
      </c>
      <c r="P505" s="55">
        <f t="shared" si="117"/>
        <v>0</v>
      </c>
      <c r="Q505" s="55">
        <f t="shared" si="118"/>
        <v>0</v>
      </c>
      <c r="R505" s="55">
        <f t="shared" si="119"/>
        <v>0</v>
      </c>
      <c r="S505" s="55">
        <f t="shared" si="111"/>
        <v>0</v>
      </c>
      <c r="T505" s="55">
        <f t="shared" si="112"/>
        <v>0</v>
      </c>
      <c r="U505" s="55">
        <f t="shared" si="113"/>
        <v>0</v>
      </c>
      <c r="V505" s="55" t="b">
        <f t="shared" si="120"/>
        <v>0</v>
      </c>
      <c r="W505" s="55" t="b">
        <f t="shared" si="121"/>
        <v>0</v>
      </c>
      <c r="X505" s="55" t="b">
        <f t="shared" si="122"/>
        <v>0</v>
      </c>
      <c r="Y505" s="55" t="str">
        <f t="shared" si="114"/>
        <v/>
      </c>
    </row>
    <row r="506" spans="1:25" x14ac:dyDescent="0.2">
      <c r="A506" s="69" t="str">
        <f t="shared" si="115"/>
        <v/>
      </c>
      <c r="G506" s="131" t="str">
        <f>IF(B506&lt;&gt;"",IF(E506&lt;&gt;"",VLOOKUP(E506,Configuration!$C$4:$F$7,4,FALSE),0),"")</f>
        <v/>
      </c>
      <c r="H506" s="131" t="str">
        <f t="shared" si="110"/>
        <v/>
      </c>
      <c r="O506" s="55" t="b">
        <f t="shared" si="116"/>
        <v>0</v>
      </c>
      <c r="P506" s="55">
        <f t="shared" si="117"/>
        <v>0</v>
      </c>
      <c r="Q506" s="55">
        <f t="shared" si="118"/>
        <v>0</v>
      </c>
      <c r="R506" s="55">
        <f t="shared" si="119"/>
        <v>0</v>
      </c>
      <c r="S506" s="55">
        <f t="shared" si="111"/>
        <v>0</v>
      </c>
      <c r="T506" s="55">
        <f t="shared" si="112"/>
        <v>0</v>
      </c>
      <c r="U506" s="55">
        <f t="shared" si="113"/>
        <v>0</v>
      </c>
      <c r="V506" s="55" t="b">
        <f t="shared" si="120"/>
        <v>0</v>
      </c>
      <c r="W506" s="55" t="b">
        <f t="shared" si="121"/>
        <v>0</v>
      </c>
      <c r="X506" s="55" t="b">
        <f t="shared" si="122"/>
        <v>0</v>
      </c>
      <c r="Y506" s="55" t="str">
        <f t="shared" si="114"/>
        <v/>
      </c>
    </row>
    <row r="507" spans="1:25" x14ac:dyDescent="0.2">
      <c r="A507" s="69" t="str">
        <f t="shared" si="115"/>
        <v/>
      </c>
      <c r="G507" s="131" t="str">
        <f>IF(B507&lt;&gt;"",IF(E507&lt;&gt;"",VLOOKUP(E507,Configuration!$C$4:$F$7,4,FALSE),0),"")</f>
        <v/>
      </c>
      <c r="H507" s="131" t="str">
        <f t="shared" si="110"/>
        <v/>
      </c>
      <c r="O507" s="55" t="b">
        <f t="shared" si="116"/>
        <v>0</v>
      </c>
      <c r="P507" s="55">
        <f t="shared" si="117"/>
        <v>0</v>
      </c>
      <c r="Q507" s="55">
        <f t="shared" si="118"/>
        <v>0</v>
      </c>
      <c r="R507" s="55">
        <f t="shared" si="119"/>
        <v>0</v>
      </c>
      <c r="S507" s="55">
        <f t="shared" si="111"/>
        <v>0</v>
      </c>
      <c r="T507" s="55">
        <f t="shared" si="112"/>
        <v>0</v>
      </c>
      <c r="U507" s="55">
        <f t="shared" si="113"/>
        <v>0</v>
      </c>
      <c r="V507" s="55" t="b">
        <f t="shared" si="120"/>
        <v>0</v>
      </c>
      <c r="W507" s="55" t="b">
        <f t="shared" si="121"/>
        <v>0</v>
      </c>
      <c r="X507" s="55" t="b">
        <f t="shared" si="122"/>
        <v>0</v>
      </c>
      <c r="Y507" s="55" t="str">
        <f t="shared" si="114"/>
        <v/>
      </c>
    </row>
    <row r="508" spans="1:25" x14ac:dyDescent="0.2">
      <c r="A508" s="69" t="str">
        <f t="shared" si="115"/>
        <v/>
      </c>
      <c r="G508" s="131" t="str">
        <f>IF(B508&lt;&gt;"",IF(E508&lt;&gt;"",VLOOKUP(E508,Configuration!$C$4:$F$7,4,FALSE),0),"")</f>
        <v/>
      </c>
      <c r="H508" s="131" t="str">
        <f t="shared" si="110"/>
        <v/>
      </c>
      <c r="O508" s="55" t="b">
        <f t="shared" si="116"/>
        <v>0</v>
      </c>
      <c r="P508" s="55">
        <f t="shared" si="117"/>
        <v>0</v>
      </c>
      <c r="Q508" s="55">
        <f t="shared" si="118"/>
        <v>0</v>
      </c>
      <c r="R508" s="55">
        <f t="shared" si="119"/>
        <v>0</v>
      </c>
      <c r="S508" s="55">
        <f t="shared" si="111"/>
        <v>0</v>
      </c>
      <c r="T508" s="55">
        <f t="shared" si="112"/>
        <v>0</v>
      </c>
      <c r="U508" s="55">
        <f t="shared" si="113"/>
        <v>0</v>
      </c>
      <c r="V508" s="55" t="b">
        <f t="shared" si="120"/>
        <v>0</v>
      </c>
      <c r="W508" s="55" t="b">
        <f t="shared" si="121"/>
        <v>0</v>
      </c>
      <c r="X508" s="55" t="b">
        <f t="shared" si="122"/>
        <v>0</v>
      </c>
      <c r="Y508" s="55" t="str">
        <f t="shared" si="114"/>
        <v/>
      </c>
    </row>
    <row r="509" spans="1:25" x14ac:dyDescent="0.2">
      <c r="A509" s="69" t="str">
        <f t="shared" si="115"/>
        <v/>
      </c>
      <c r="G509" s="131" t="str">
        <f>IF(B509&lt;&gt;"",IF(E509&lt;&gt;"",VLOOKUP(E509,Configuration!$C$4:$F$7,4,FALSE),0),"")</f>
        <v/>
      </c>
      <c r="H509" s="131" t="str">
        <f t="shared" si="110"/>
        <v/>
      </c>
      <c r="O509" s="55" t="b">
        <f t="shared" si="116"/>
        <v>0</v>
      </c>
      <c r="P509" s="55">
        <f t="shared" si="117"/>
        <v>0</v>
      </c>
      <c r="Q509" s="55">
        <f t="shared" si="118"/>
        <v>0</v>
      </c>
      <c r="R509" s="55">
        <f t="shared" si="119"/>
        <v>0</v>
      </c>
      <c r="S509" s="55">
        <f t="shared" si="111"/>
        <v>0</v>
      </c>
      <c r="T509" s="55">
        <f t="shared" si="112"/>
        <v>0</v>
      </c>
      <c r="U509" s="55">
        <f t="shared" si="113"/>
        <v>0</v>
      </c>
      <c r="V509" s="55" t="b">
        <f t="shared" si="120"/>
        <v>0</v>
      </c>
      <c r="W509" s="55" t="b">
        <f t="shared" si="121"/>
        <v>0</v>
      </c>
      <c r="X509" s="55" t="b">
        <f t="shared" si="122"/>
        <v>0</v>
      </c>
      <c r="Y509" s="55" t="str">
        <f t="shared" si="114"/>
        <v/>
      </c>
    </row>
    <row r="510" spans="1:25" x14ac:dyDescent="0.2">
      <c r="A510" s="69" t="str">
        <f t="shared" si="115"/>
        <v/>
      </c>
      <c r="G510" s="131" t="str">
        <f>IF(B510&lt;&gt;"",IF(E510&lt;&gt;"",VLOOKUP(E510,Configuration!$C$4:$F$7,4,FALSE),0),"")</f>
        <v/>
      </c>
      <c r="H510" s="131" t="str">
        <f t="shared" si="110"/>
        <v/>
      </c>
      <c r="O510" s="55" t="b">
        <f t="shared" si="116"/>
        <v>0</v>
      </c>
      <c r="P510" s="55">
        <f t="shared" si="117"/>
        <v>0</v>
      </c>
      <c r="Q510" s="55">
        <f t="shared" si="118"/>
        <v>0</v>
      </c>
      <c r="R510" s="55">
        <f t="shared" si="119"/>
        <v>0</v>
      </c>
      <c r="S510" s="55">
        <f t="shared" si="111"/>
        <v>0</v>
      </c>
      <c r="T510" s="55">
        <f t="shared" si="112"/>
        <v>0</v>
      </c>
      <c r="U510" s="55">
        <f t="shared" si="113"/>
        <v>0</v>
      </c>
      <c r="V510" s="55" t="b">
        <f t="shared" si="120"/>
        <v>0</v>
      </c>
      <c r="W510" s="55" t="b">
        <f t="shared" si="121"/>
        <v>0</v>
      </c>
      <c r="X510" s="55" t="b">
        <f t="shared" si="122"/>
        <v>0</v>
      </c>
      <c r="Y510" s="55" t="str">
        <f t="shared" si="114"/>
        <v/>
      </c>
    </row>
    <row r="511" spans="1:25" x14ac:dyDescent="0.2">
      <c r="A511" s="69" t="str">
        <f t="shared" si="115"/>
        <v/>
      </c>
      <c r="G511" s="131" t="str">
        <f>IF(B511&lt;&gt;"",IF(E511&lt;&gt;"",VLOOKUP(E511,Configuration!$C$4:$F$7,4,FALSE),0),"")</f>
        <v/>
      </c>
      <c r="H511" s="131" t="str">
        <f t="shared" si="110"/>
        <v/>
      </c>
      <c r="O511" s="55" t="b">
        <f t="shared" si="116"/>
        <v>0</v>
      </c>
      <c r="P511" s="55">
        <f t="shared" si="117"/>
        <v>0</v>
      </c>
      <c r="Q511" s="55">
        <f t="shared" si="118"/>
        <v>0</v>
      </c>
      <c r="R511" s="55">
        <f t="shared" si="119"/>
        <v>0</v>
      </c>
      <c r="S511" s="55">
        <f t="shared" si="111"/>
        <v>0</v>
      </c>
      <c r="T511" s="55">
        <f t="shared" si="112"/>
        <v>0</v>
      </c>
      <c r="U511" s="55">
        <f t="shared" si="113"/>
        <v>0</v>
      </c>
      <c r="V511" s="55" t="b">
        <f t="shared" si="120"/>
        <v>0</v>
      </c>
      <c r="W511" s="55" t="b">
        <f t="shared" si="121"/>
        <v>0</v>
      </c>
      <c r="X511" s="55" t="b">
        <f t="shared" si="122"/>
        <v>0</v>
      </c>
      <c r="Y511" s="55" t="str">
        <f t="shared" si="114"/>
        <v/>
      </c>
    </row>
    <row r="512" spans="1:25" x14ac:dyDescent="0.2">
      <c r="A512" s="69" t="str">
        <f t="shared" si="115"/>
        <v/>
      </c>
      <c r="G512" s="131" t="str">
        <f>IF(B512&lt;&gt;"",IF(E512&lt;&gt;"",VLOOKUP(E512,Configuration!$C$4:$F$7,4,FALSE),0),"")</f>
        <v/>
      </c>
      <c r="H512" s="131" t="str">
        <f t="shared" si="110"/>
        <v/>
      </c>
      <c r="O512" s="55" t="b">
        <f t="shared" si="116"/>
        <v>0</v>
      </c>
      <c r="P512" s="55">
        <f t="shared" si="117"/>
        <v>0</v>
      </c>
      <c r="Q512" s="55">
        <f t="shared" si="118"/>
        <v>0</v>
      </c>
      <c r="R512" s="55">
        <f t="shared" si="119"/>
        <v>0</v>
      </c>
      <c r="S512" s="55">
        <f t="shared" si="111"/>
        <v>0</v>
      </c>
      <c r="T512" s="55">
        <f t="shared" si="112"/>
        <v>0</v>
      </c>
      <c r="U512" s="55">
        <f t="shared" si="113"/>
        <v>0</v>
      </c>
      <c r="V512" s="55" t="b">
        <f t="shared" si="120"/>
        <v>0</v>
      </c>
      <c r="W512" s="55" t="b">
        <f t="shared" si="121"/>
        <v>0</v>
      </c>
      <c r="X512" s="55" t="b">
        <f t="shared" si="122"/>
        <v>0</v>
      </c>
      <c r="Y512" s="55" t="str">
        <f t="shared" si="114"/>
        <v/>
      </c>
    </row>
    <row r="513" spans="1:25" x14ac:dyDescent="0.2">
      <c r="A513" s="69" t="str">
        <f t="shared" si="115"/>
        <v/>
      </c>
      <c r="G513" s="131" t="str">
        <f>IF(B513&lt;&gt;"",IF(E513&lt;&gt;"",VLOOKUP(E513,Configuration!$C$4:$F$7,4,FALSE),0),"")</f>
        <v/>
      </c>
      <c r="H513" s="131" t="str">
        <f t="shared" si="110"/>
        <v/>
      </c>
      <c r="O513" s="55" t="b">
        <f t="shared" si="116"/>
        <v>0</v>
      </c>
      <c r="P513" s="55">
        <f t="shared" si="117"/>
        <v>0</v>
      </c>
      <c r="Q513" s="55">
        <f t="shared" si="118"/>
        <v>0</v>
      </c>
      <c r="R513" s="55">
        <f t="shared" si="119"/>
        <v>0</v>
      </c>
      <c r="S513" s="55">
        <f t="shared" si="111"/>
        <v>0</v>
      </c>
      <c r="T513" s="55">
        <f t="shared" si="112"/>
        <v>0</v>
      </c>
      <c r="U513" s="55">
        <f t="shared" si="113"/>
        <v>0</v>
      </c>
      <c r="V513" s="55" t="b">
        <f t="shared" si="120"/>
        <v>0</v>
      </c>
      <c r="W513" s="55" t="b">
        <f t="shared" si="121"/>
        <v>0</v>
      </c>
      <c r="X513" s="55" t="b">
        <f t="shared" si="122"/>
        <v>0</v>
      </c>
      <c r="Y513" s="55" t="str">
        <f t="shared" si="114"/>
        <v/>
      </c>
    </row>
    <row r="514" spans="1:25" x14ac:dyDescent="0.2">
      <c r="A514" s="69" t="str">
        <f t="shared" si="115"/>
        <v/>
      </c>
      <c r="G514" s="131" t="str">
        <f>IF(B514&lt;&gt;"",IF(E514&lt;&gt;"",VLOOKUP(E514,Configuration!$C$4:$F$7,4,FALSE),0),"")</f>
        <v/>
      </c>
      <c r="H514" s="131" t="str">
        <f t="shared" si="110"/>
        <v/>
      </c>
      <c r="O514" s="55" t="b">
        <f t="shared" si="116"/>
        <v>0</v>
      </c>
      <c r="P514" s="55">
        <f t="shared" si="117"/>
        <v>0</v>
      </c>
      <c r="Q514" s="55">
        <f t="shared" si="118"/>
        <v>0</v>
      </c>
      <c r="R514" s="55">
        <f t="shared" si="119"/>
        <v>0</v>
      </c>
      <c r="S514" s="55">
        <f t="shared" si="111"/>
        <v>0</v>
      </c>
      <c r="T514" s="55">
        <f t="shared" si="112"/>
        <v>0</v>
      </c>
      <c r="U514" s="55">
        <f t="shared" si="113"/>
        <v>0</v>
      </c>
      <c r="V514" s="55" t="b">
        <f t="shared" si="120"/>
        <v>0</v>
      </c>
      <c r="W514" s="55" t="b">
        <f t="shared" si="121"/>
        <v>0</v>
      </c>
      <c r="X514" s="55" t="b">
        <f t="shared" si="122"/>
        <v>0</v>
      </c>
      <c r="Y514" s="55" t="str">
        <f t="shared" si="114"/>
        <v/>
      </c>
    </row>
    <row r="515" spans="1:25" x14ac:dyDescent="0.2">
      <c r="A515" s="69" t="str">
        <f t="shared" si="115"/>
        <v/>
      </c>
      <c r="G515" s="131" t="str">
        <f>IF(B515&lt;&gt;"",IF(E515&lt;&gt;"",VLOOKUP(E515,Configuration!$C$4:$F$7,4,FALSE),0),"")</f>
        <v/>
      </c>
      <c r="H515" s="131" t="str">
        <f t="shared" si="110"/>
        <v/>
      </c>
      <c r="O515" s="55" t="b">
        <f t="shared" si="116"/>
        <v>0</v>
      </c>
      <c r="P515" s="55">
        <f t="shared" si="117"/>
        <v>0</v>
      </c>
      <c r="Q515" s="55">
        <f t="shared" si="118"/>
        <v>0</v>
      </c>
      <c r="R515" s="55">
        <f t="shared" si="119"/>
        <v>0</v>
      </c>
      <c r="S515" s="55">
        <f t="shared" si="111"/>
        <v>0</v>
      </c>
      <c r="T515" s="55">
        <f t="shared" si="112"/>
        <v>0</v>
      </c>
      <c r="U515" s="55">
        <f t="shared" si="113"/>
        <v>0</v>
      </c>
      <c r="V515" s="55" t="b">
        <f t="shared" si="120"/>
        <v>0</v>
      </c>
      <c r="W515" s="55" t="b">
        <f t="shared" si="121"/>
        <v>0</v>
      </c>
      <c r="X515" s="55" t="b">
        <f t="shared" si="122"/>
        <v>0</v>
      </c>
      <c r="Y515" s="55" t="str">
        <f t="shared" si="114"/>
        <v/>
      </c>
    </row>
    <row r="516" spans="1:25" x14ac:dyDescent="0.2">
      <c r="A516" s="69" t="str">
        <f t="shared" si="115"/>
        <v/>
      </c>
      <c r="G516" s="131" t="str">
        <f>IF(B516&lt;&gt;"",IF(E516&lt;&gt;"",VLOOKUP(E516,Configuration!$C$4:$F$7,4,FALSE),0),"")</f>
        <v/>
      </c>
      <c r="H516" s="131" t="str">
        <f t="shared" si="110"/>
        <v/>
      </c>
      <c r="O516" s="55" t="b">
        <f t="shared" si="116"/>
        <v>0</v>
      </c>
      <c r="P516" s="55">
        <f t="shared" si="117"/>
        <v>0</v>
      </c>
      <c r="Q516" s="55">
        <f t="shared" si="118"/>
        <v>0</v>
      </c>
      <c r="R516" s="55">
        <f t="shared" si="119"/>
        <v>0</v>
      </c>
      <c r="S516" s="55">
        <f t="shared" si="111"/>
        <v>0</v>
      </c>
      <c r="T516" s="55">
        <f t="shared" si="112"/>
        <v>0</v>
      </c>
      <c r="U516" s="55">
        <f t="shared" si="113"/>
        <v>0</v>
      </c>
      <c r="V516" s="55" t="b">
        <f t="shared" si="120"/>
        <v>0</v>
      </c>
      <c r="W516" s="55" t="b">
        <f t="shared" si="121"/>
        <v>0</v>
      </c>
      <c r="X516" s="55" t="b">
        <f t="shared" si="122"/>
        <v>0</v>
      </c>
      <c r="Y516" s="55" t="str">
        <f t="shared" si="114"/>
        <v/>
      </c>
    </row>
    <row r="517" spans="1:25" x14ac:dyDescent="0.2">
      <c r="A517" s="69" t="str">
        <f t="shared" si="115"/>
        <v/>
      </c>
      <c r="G517" s="131" t="str">
        <f>IF(B517&lt;&gt;"",IF(E517&lt;&gt;"",VLOOKUP(E517,Configuration!$C$4:$F$7,4,FALSE),0),"")</f>
        <v/>
      </c>
      <c r="H517" s="131" t="str">
        <f t="shared" ref="H517:H580" si="123">IF(B517&lt;&gt;"",IF(AND(E517&lt;&gt;"",K517&lt;&gt;_out),G517*IF(F517&gt;0,F517,1),0),"")</f>
        <v/>
      </c>
      <c r="O517" s="55" t="b">
        <f t="shared" si="116"/>
        <v>0</v>
      </c>
      <c r="P517" s="55">
        <f t="shared" si="117"/>
        <v>0</v>
      </c>
      <c r="Q517" s="55">
        <f t="shared" si="118"/>
        <v>0</v>
      </c>
      <c r="R517" s="55">
        <f t="shared" si="119"/>
        <v>0</v>
      </c>
      <c r="S517" s="55">
        <f t="shared" ref="S517:S580" si="124">IF(LOWER(I517)=LOWER(_tolaunch),Y517,0)</f>
        <v>0</v>
      </c>
      <c r="T517" s="55">
        <f t="shared" ref="T517:T580" si="125">IF(LOWER(I517)=LOWER(_posibletolaunch),Y517,0)</f>
        <v>0</v>
      </c>
      <c r="U517" s="55">
        <f t="shared" ref="U517:U580" si="126">IF(LOWER(I517)=LOWER(_later),Y517,0)</f>
        <v>0</v>
      </c>
      <c r="V517" s="55" t="b">
        <f t="shared" si="120"/>
        <v>0</v>
      </c>
      <c r="W517" s="55" t="b">
        <f t="shared" si="121"/>
        <v>0</v>
      </c>
      <c r="X517" s="55" t="b">
        <f t="shared" si="122"/>
        <v>0</v>
      </c>
      <c r="Y517" s="55" t="str">
        <f t="shared" ref="Y517:Y580" si="127">IF(B517&lt;&gt;"",IF(AND(E517&lt;&gt;"",K517=_out),G517*IF(F517&gt;0,F517,1),0),"")</f>
        <v/>
      </c>
    </row>
    <row r="518" spans="1:25" x14ac:dyDescent="0.2">
      <c r="A518" s="69" t="str">
        <f t="shared" si="115"/>
        <v/>
      </c>
      <c r="G518" s="131" t="str">
        <f>IF(B518&lt;&gt;"",IF(E518&lt;&gt;"",VLOOKUP(E518,Configuration!$C$4:$F$7,4,FALSE),0),"")</f>
        <v/>
      </c>
      <c r="H518" s="131" t="str">
        <f t="shared" si="123"/>
        <v/>
      </c>
      <c r="O518" s="55" t="b">
        <f t="shared" si="116"/>
        <v>0</v>
      </c>
      <c r="P518" s="55">
        <f t="shared" si="117"/>
        <v>0</v>
      </c>
      <c r="Q518" s="55">
        <f t="shared" si="118"/>
        <v>0</v>
      </c>
      <c r="R518" s="55">
        <f t="shared" si="119"/>
        <v>0</v>
      </c>
      <c r="S518" s="55">
        <f t="shared" si="124"/>
        <v>0</v>
      </c>
      <c r="T518" s="55">
        <f t="shared" si="125"/>
        <v>0</v>
      </c>
      <c r="U518" s="55">
        <f t="shared" si="126"/>
        <v>0</v>
      </c>
      <c r="V518" s="55" t="b">
        <f t="shared" si="120"/>
        <v>0</v>
      </c>
      <c r="W518" s="55" t="b">
        <f t="shared" si="121"/>
        <v>0</v>
      </c>
      <c r="X518" s="55" t="b">
        <f t="shared" si="122"/>
        <v>0</v>
      </c>
      <c r="Y518" s="55" t="str">
        <f t="shared" si="127"/>
        <v/>
      </c>
    </row>
    <row r="519" spans="1:25" x14ac:dyDescent="0.2">
      <c r="A519" s="69" t="str">
        <f t="shared" si="115"/>
        <v/>
      </c>
      <c r="G519" s="131" t="str">
        <f>IF(B519&lt;&gt;"",IF(E519&lt;&gt;"",VLOOKUP(E519,Configuration!$C$4:$F$7,4,FALSE),0),"")</f>
        <v/>
      </c>
      <c r="H519" s="131" t="str">
        <f t="shared" si="123"/>
        <v/>
      </c>
      <c r="O519" s="55" t="b">
        <f t="shared" si="116"/>
        <v>0</v>
      </c>
      <c r="P519" s="55">
        <f t="shared" si="117"/>
        <v>0</v>
      </c>
      <c r="Q519" s="55">
        <f t="shared" si="118"/>
        <v>0</v>
      </c>
      <c r="R519" s="55">
        <f t="shared" si="119"/>
        <v>0</v>
      </c>
      <c r="S519" s="55">
        <f t="shared" si="124"/>
        <v>0</v>
      </c>
      <c r="T519" s="55">
        <f t="shared" si="125"/>
        <v>0</v>
      </c>
      <c r="U519" s="55">
        <f t="shared" si="126"/>
        <v>0</v>
      </c>
      <c r="V519" s="55" t="b">
        <f t="shared" si="120"/>
        <v>0</v>
      </c>
      <c r="W519" s="55" t="b">
        <f t="shared" si="121"/>
        <v>0</v>
      </c>
      <c r="X519" s="55" t="b">
        <f t="shared" si="122"/>
        <v>0</v>
      </c>
      <c r="Y519" s="55" t="str">
        <f t="shared" si="127"/>
        <v/>
      </c>
    </row>
    <row r="520" spans="1:25" x14ac:dyDescent="0.2">
      <c r="A520" s="69" t="str">
        <f t="shared" si="115"/>
        <v/>
      </c>
      <c r="G520" s="131" t="str">
        <f>IF(B520&lt;&gt;"",IF(E520&lt;&gt;"",VLOOKUP(E520,Configuration!$C$4:$F$7,4,FALSE),0),"")</f>
        <v/>
      </c>
      <c r="H520" s="131" t="str">
        <f t="shared" si="123"/>
        <v/>
      </c>
      <c r="O520" s="55" t="b">
        <f t="shared" si="116"/>
        <v>0</v>
      </c>
      <c r="P520" s="55">
        <f t="shared" si="117"/>
        <v>0</v>
      </c>
      <c r="Q520" s="55">
        <f t="shared" si="118"/>
        <v>0</v>
      </c>
      <c r="R520" s="55">
        <f t="shared" si="119"/>
        <v>0</v>
      </c>
      <c r="S520" s="55">
        <f t="shared" si="124"/>
        <v>0</v>
      </c>
      <c r="T520" s="55">
        <f t="shared" si="125"/>
        <v>0</v>
      </c>
      <c r="U520" s="55">
        <f t="shared" si="126"/>
        <v>0</v>
      </c>
      <c r="V520" s="55" t="b">
        <f t="shared" si="120"/>
        <v>0</v>
      </c>
      <c r="W520" s="55" t="b">
        <f t="shared" si="121"/>
        <v>0</v>
      </c>
      <c r="X520" s="55" t="b">
        <f t="shared" si="122"/>
        <v>0</v>
      </c>
      <c r="Y520" s="55" t="str">
        <f t="shared" si="127"/>
        <v/>
      </c>
    </row>
    <row r="521" spans="1:25" x14ac:dyDescent="0.2">
      <c r="A521" s="69" t="str">
        <f t="shared" si="115"/>
        <v/>
      </c>
      <c r="G521" s="131" t="str">
        <f>IF(B521&lt;&gt;"",IF(E521&lt;&gt;"",VLOOKUP(E521,Configuration!$C$4:$F$7,4,FALSE),0),"")</f>
        <v/>
      </c>
      <c r="H521" s="131" t="str">
        <f t="shared" si="123"/>
        <v/>
      </c>
      <c r="O521" s="55" t="b">
        <f t="shared" si="116"/>
        <v>0</v>
      </c>
      <c r="P521" s="55">
        <f t="shared" si="117"/>
        <v>0</v>
      </c>
      <c r="Q521" s="55">
        <f t="shared" si="118"/>
        <v>0</v>
      </c>
      <c r="R521" s="55">
        <f t="shared" si="119"/>
        <v>0</v>
      </c>
      <c r="S521" s="55">
        <f t="shared" si="124"/>
        <v>0</v>
      </c>
      <c r="T521" s="55">
        <f t="shared" si="125"/>
        <v>0</v>
      </c>
      <c r="U521" s="55">
        <f t="shared" si="126"/>
        <v>0</v>
      </c>
      <c r="V521" s="55" t="b">
        <f t="shared" si="120"/>
        <v>0</v>
      </c>
      <c r="W521" s="55" t="b">
        <f t="shared" si="121"/>
        <v>0</v>
      </c>
      <c r="X521" s="55" t="b">
        <f t="shared" si="122"/>
        <v>0</v>
      </c>
      <c r="Y521" s="55" t="str">
        <f t="shared" si="127"/>
        <v/>
      </c>
    </row>
    <row r="522" spans="1:25" x14ac:dyDescent="0.2">
      <c r="A522" s="69" t="str">
        <f t="shared" si="115"/>
        <v/>
      </c>
      <c r="G522" s="131" t="str">
        <f>IF(B522&lt;&gt;"",IF(E522&lt;&gt;"",VLOOKUP(E522,Configuration!$C$4:$F$7,4,FALSE),0),"")</f>
        <v/>
      </c>
      <c r="H522" s="131" t="str">
        <f t="shared" si="123"/>
        <v/>
      </c>
      <c r="O522" s="55" t="b">
        <f t="shared" si="116"/>
        <v>0</v>
      </c>
      <c r="P522" s="55">
        <f t="shared" si="117"/>
        <v>0</v>
      </c>
      <c r="Q522" s="55">
        <f t="shared" si="118"/>
        <v>0</v>
      </c>
      <c r="R522" s="55">
        <f t="shared" si="119"/>
        <v>0</v>
      </c>
      <c r="S522" s="55">
        <f t="shared" si="124"/>
        <v>0</v>
      </c>
      <c r="T522" s="55">
        <f t="shared" si="125"/>
        <v>0</v>
      </c>
      <c r="U522" s="55">
        <f t="shared" si="126"/>
        <v>0</v>
      </c>
      <c r="V522" s="55" t="b">
        <f t="shared" si="120"/>
        <v>0</v>
      </c>
      <c r="W522" s="55" t="b">
        <f t="shared" si="121"/>
        <v>0</v>
      </c>
      <c r="X522" s="55" t="b">
        <f t="shared" si="122"/>
        <v>0</v>
      </c>
      <c r="Y522" s="55" t="str">
        <f t="shared" si="127"/>
        <v/>
      </c>
    </row>
    <row r="523" spans="1:25" x14ac:dyDescent="0.2">
      <c r="A523" s="69" t="str">
        <f t="shared" si="115"/>
        <v/>
      </c>
      <c r="G523" s="131" t="str">
        <f>IF(B523&lt;&gt;"",IF(E523&lt;&gt;"",VLOOKUP(E523,Configuration!$C$4:$F$7,4,FALSE),0),"")</f>
        <v/>
      </c>
      <c r="H523" s="131" t="str">
        <f t="shared" si="123"/>
        <v/>
      </c>
      <c r="O523" s="55" t="b">
        <f t="shared" si="116"/>
        <v>0</v>
      </c>
      <c r="P523" s="55">
        <f t="shared" si="117"/>
        <v>0</v>
      </c>
      <c r="Q523" s="55">
        <f t="shared" si="118"/>
        <v>0</v>
      </c>
      <c r="R523" s="55">
        <f t="shared" si="119"/>
        <v>0</v>
      </c>
      <c r="S523" s="55">
        <f t="shared" si="124"/>
        <v>0</v>
      </c>
      <c r="T523" s="55">
        <f t="shared" si="125"/>
        <v>0</v>
      </c>
      <c r="U523" s="55">
        <f t="shared" si="126"/>
        <v>0</v>
      </c>
      <c r="V523" s="55" t="b">
        <f t="shared" si="120"/>
        <v>0</v>
      </c>
      <c r="W523" s="55" t="b">
        <f t="shared" si="121"/>
        <v>0</v>
      </c>
      <c r="X523" s="55" t="b">
        <f t="shared" si="122"/>
        <v>0</v>
      </c>
      <c r="Y523" s="55" t="str">
        <f t="shared" si="127"/>
        <v/>
      </c>
    </row>
    <row r="524" spans="1:25" x14ac:dyDescent="0.2">
      <c r="A524" s="69" t="str">
        <f t="shared" si="115"/>
        <v/>
      </c>
      <c r="G524" s="131" t="str">
        <f>IF(B524&lt;&gt;"",IF(E524&lt;&gt;"",VLOOKUP(E524,Configuration!$C$4:$F$7,4,FALSE),0),"")</f>
        <v/>
      </c>
      <c r="H524" s="131" t="str">
        <f t="shared" si="123"/>
        <v/>
      </c>
      <c r="O524" s="55" t="b">
        <f t="shared" si="116"/>
        <v>0</v>
      </c>
      <c r="P524" s="55">
        <f t="shared" si="117"/>
        <v>0</v>
      </c>
      <c r="Q524" s="55">
        <f t="shared" si="118"/>
        <v>0</v>
      </c>
      <c r="R524" s="55">
        <f t="shared" si="119"/>
        <v>0</v>
      </c>
      <c r="S524" s="55">
        <f t="shared" si="124"/>
        <v>0</v>
      </c>
      <c r="T524" s="55">
        <f t="shared" si="125"/>
        <v>0</v>
      </c>
      <c r="U524" s="55">
        <f t="shared" si="126"/>
        <v>0</v>
      </c>
      <c r="V524" s="55" t="b">
        <f t="shared" si="120"/>
        <v>0</v>
      </c>
      <c r="W524" s="55" t="b">
        <f t="shared" si="121"/>
        <v>0</v>
      </c>
      <c r="X524" s="55" t="b">
        <f t="shared" si="122"/>
        <v>0</v>
      </c>
      <c r="Y524" s="55" t="str">
        <f t="shared" si="127"/>
        <v/>
      </c>
    </row>
    <row r="525" spans="1:25" x14ac:dyDescent="0.2">
      <c r="A525" s="69" t="str">
        <f t="shared" si="115"/>
        <v/>
      </c>
      <c r="G525" s="131" t="str">
        <f>IF(B525&lt;&gt;"",IF(E525&lt;&gt;"",VLOOKUP(E525,Configuration!$C$4:$F$7,4,FALSE),0),"")</f>
        <v/>
      </c>
      <c r="H525" s="131" t="str">
        <f t="shared" si="123"/>
        <v/>
      </c>
      <c r="O525" s="55" t="b">
        <f t="shared" si="116"/>
        <v>0</v>
      </c>
      <c r="P525" s="55">
        <f t="shared" si="117"/>
        <v>0</v>
      </c>
      <c r="Q525" s="55">
        <f t="shared" si="118"/>
        <v>0</v>
      </c>
      <c r="R525" s="55">
        <f t="shared" si="119"/>
        <v>0</v>
      </c>
      <c r="S525" s="55">
        <f t="shared" si="124"/>
        <v>0</v>
      </c>
      <c r="T525" s="55">
        <f t="shared" si="125"/>
        <v>0</v>
      </c>
      <c r="U525" s="55">
        <f t="shared" si="126"/>
        <v>0</v>
      </c>
      <c r="V525" s="55" t="b">
        <f t="shared" si="120"/>
        <v>0</v>
      </c>
      <c r="W525" s="55" t="b">
        <f t="shared" si="121"/>
        <v>0</v>
      </c>
      <c r="X525" s="55" t="b">
        <f t="shared" si="122"/>
        <v>0</v>
      </c>
      <c r="Y525" s="55" t="str">
        <f t="shared" si="127"/>
        <v/>
      </c>
    </row>
    <row r="526" spans="1:25" x14ac:dyDescent="0.2">
      <c r="A526" s="69" t="str">
        <f t="shared" si="115"/>
        <v/>
      </c>
      <c r="G526" s="131" t="str">
        <f>IF(B526&lt;&gt;"",IF(E526&lt;&gt;"",VLOOKUP(E526,Configuration!$C$4:$F$7,4,FALSE),0),"")</f>
        <v/>
      </c>
      <c r="H526" s="131" t="str">
        <f t="shared" si="123"/>
        <v/>
      </c>
      <c r="O526" s="55" t="b">
        <f t="shared" si="116"/>
        <v>0</v>
      </c>
      <c r="P526" s="55">
        <f t="shared" si="117"/>
        <v>0</v>
      </c>
      <c r="Q526" s="55">
        <f t="shared" si="118"/>
        <v>0</v>
      </c>
      <c r="R526" s="55">
        <f t="shared" si="119"/>
        <v>0</v>
      </c>
      <c r="S526" s="55">
        <f t="shared" si="124"/>
        <v>0</v>
      </c>
      <c r="T526" s="55">
        <f t="shared" si="125"/>
        <v>0</v>
      </c>
      <c r="U526" s="55">
        <f t="shared" si="126"/>
        <v>0</v>
      </c>
      <c r="V526" s="55" t="b">
        <f t="shared" si="120"/>
        <v>0</v>
      </c>
      <c r="W526" s="55" t="b">
        <f t="shared" si="121"/>
        <v>0</v>
      </c>
      <c r="X526" s="55" t="b">
        <f t="shared" si="122"/>
        <v>0</v>
      </c>
      <c r="Y526" s="55" t="str">
        <f t="shared" si="127"/>
        <v/>
      </c>
    </row>
    <row r="527" spans="1:25" x14ac:dyDescent="0.2">
      <c r="A527" s="69" t="str">
        <f t="shared" si="115"/>
        <v/>
      </c>
      <c r="G527" s="131" t="str">
        <f>IF(B527&lt;&gt;"",IF(E527&lt;&gt;"",VLOOKUP(E527,Configuration!$C$4:$F$7,4,FALSE),0),"")</f>
        <v/>
      </c>
      <c r="H527" s="131" t="str">
        <f t="shared" si="123"/>
        <v/>
      </c>
      <c r="O527" s="55" t="b">
        <f t="shared" si="116"/>
        <v>0</v>
      </c>
      <c r="P527" s="55">
        <f t="shared" si="117"/>
        <v>0</v>
      </c>
      <c r="Q527" s="55">
        <f t="shared" si="118"/>
        <v>0</v>
      </c>
      <c r="R527" s="55">
        <f t="shared" si="119"/>
        <v>0</v>
      </c>
      <c r="S527" s="55">
        <f t="shared" si="124"/>
        <v>0</v>
      </c>
      <c r="T527" s="55">
        <f t="shared" si="125"/>
        <v>0</v>
      </c>
      <c r="U527" s="55">
        <f t="shared" si="126"/>
        <v>0</v>
      </c>
      <c r="V527" s="55" t="b">
        <f t="shared" si="120"/>
        <v>0</v>
      </c>
      <c r="W527" s="55" t="b">
        <f t="shared" si="121"/>
        <v>0</v>
      </c>
      <c r="X527" s="55" t="b">
        <f t="shared" si="122"/>
        <v>0</v>
      </c>
      <c r="Y527" s="55" t="str">
        <f t="shared" si="127"/>
        <v/>
      </c>
    </row>
    <row r="528" spans="1:25" x14ac:dyDescent="0.2">
      <c r="A528" s="69" t="str">
        <f t="shared" si="115"/>
        <v/>
      </c>
      <c r="G528" s="131" t="str">
        <f>IF(B528&lt;&gt;"",IF(E528&lt;&gt;"",VLOOKUP(E528,Configuration!$C$4:$F$7,4,FALSE),0),"")</f>
        <v/>
      </c>
      <c r="H528" s="131" t="str">
        <f t="shared" si="123"/>
        <v/>
      </c>
      <c r="O528" s="55" t="b">
        <f t="shared" si="116"/>
        <v>0</v>
      </c>
      <c r="P528" s="55">
        <f t="shared" si="117"/>
        <v>0</v>
      </c>
      <c r="Q528" s="55">
        <f t="shared" si="118"/>
        <v>0</v>
      </c>
      <c r="R528" s="55">
        <f t="shared" si="119"/>
        <v>0</v>
      </c>
      <c r="S528" s="55">
        <f t="shared" si="124"/>
        <v>0</v>
      </c>
      <c r="T528" s="55">
        <f t="shared" si="125"/>
        <v>0</v>
      </c>
      <c r="U528" s="55">
        <f t="shared" si="126"/>
        <v>0</v>
      </c>
      <c r="V528" s="55" t="b">
        <f t="shared" si="120"/>
        <v>0</v>
      </c>
      <c r="W528" s="55" t="b">
        <f t="shared" si="121"/>
        <v>0</v>
      </c>
      <c r="X528" s="55" t="b">
        <f t="shared" si="122"/>
        <v>0</v>
      </c>
      <c r="Y528" s="55" t="str">
        <f t="shared" si="127"/>
        <v/>
      </c>
    </row>
    <row r="529" spans="1:25" x14ac:dyDescent="0.2">
      <c r="A529" s="69" t="str">
        <f t="shared" si="115"/>
        <v/>
      </c>
      <c r="G529" s="131" t="str">
        <f>IF(B529&lt;&gt;"",IF(E529&lt;&gt;"",VLOOKUP(E529,Configuration!$C$4:$F$7,4,FALSE),0),"")</f>
        <v/>
      </c>
      <c r="H529" s="131" t="str">
        <f t="shared" si="123"/>
        <v/>
      </c>
      <c r="O529" s="55" t="b">
        <f t="shared" si="116"/>
        <v>0</v>
      </c>
      <c r="P529" s="55">
        <f t="shared" si="117"/>
        <v>0</v>
      </c>
      <c r="Q529" s="55">
        <f t="shared" si="118"/>
        <v>0</v>
      </c>
      <c r="R529" s="55">
        <f t="shared" si="119"/>
        <v>0</v>
      </c>
      <c r="S529" s="55">
        <f t="shared" si="124"/>
        <v>0</v>
      </c>
      <c r="T529" s="55">
        <f t="shared" si="125"/>
        <v>0</v>
      </c>
      <c r="U529" s="55">
        <f t="shared" si="126"/>
        <v>0</v>
      </c>
      <c r="V529" s="55" t="b">
        <f t="shared" si="120"/>
        <v>0</v>
      </c>
      <c r="W529" s="55" t="b">
        <f t="shared" si="121"/>
        <v>0</v>
      </c>
      <c r="X529" s="55" t="b">
        <f t="shared" si="122"/>
        <v>0</v>
      </c>
      <c r="Y529" s="55" t="str">
        <f t="shared" si="127"/>
        <v/>
      </c>
    </row>
    <row r="530" spans="1:25" x14ac:dyDescent="0.2">
      <c r="A530" s="69" t="str">
        <f t="shared" si="115"/>
        <v/>
      </c>
      <c r="G530" s="131" t="str">
        <f>IF(B530&lt;&gt;"",IF(E530&lt;&gt;"",VLOOKUP(E530,Configuration!$C$4:$F$7,4,FALSE),0),"")</f>
        <v/>
      </c>
      <c r="H530" s="131" t="str">
        <f t="shared" si="123"/>
        <v/>
      </c>
      <c r="O530" s="55" t="b">
        <f t="shared" si="116"/>
        <v>0</v>
      </c>
      <c r="P530" s="55">
        <f t="shared" si="117"/>
        <v>0</v>
      </c>
      <c r="Q530" s="55">
        <f t="shared" si="118"/>
        <v>0</v>
      </c>
      <c r="R530" s="55">
        <f t="shared" si="119"/>
        <v>0</v>
      </c>
      <c r="S530" s="55">
        <f t="shared" si="124"/>
        <v>0</v>
      </c>
      <c r="T530" s="55">
        <f t="shared" si="125"/>
        <v>0</v>
      </c>
      <c r="U530" s="55">
        <f t="shared" si="126"/>
        <v>0</v>
      </c>
      <c r="V530" s="55" t="b">
        <f t="shared" si="120"/>
        <v>0</v>
      </c>
      <c r="W530" s="55" t="b">
        <f t="shared" si="121"/>
        <v>0</v>
      </c>
      <c r="X530" s="55" t="b">
        <f t="shared" si="122"/>
        <v>0</v>
      </c>
      <c r="Y530" s="55" t="str">
        <f t="shared" si="127"/>
        <v/>
      </c>
    </row>
    <row r="531" spans="1:25" x14ac:dyDescent="0.2">
      <c r="A531" s="69" t="str">
        <f t="shared" si="115"/>
        <v/>
      </c>
      <c r="G531" s="131" t="str">
        <f>IF(B531&lt;&gt;"",IF(E531&lt;&gt;"",VLOOKUP(E531,Configuration!$C$4:$F$7,4,FALSE),0),"")</f>
        <v/>
      </c>
      <c r="H531" s="131" t="str">
        <f t="shared" si="123"/>
        <v/>
      </c>
      <c r="O531" s="55" t="b">
        <f t="shared" si="116"/>
        <v>0</v>
      </c>
      <c r="P531" s="55">
        <f t="shared" si="117"/>
        <v>0</v>
      </c>
      <c r="Q531" s="55">
        <f t="shared" si="118"/>
        <v>0</v>
      </c>
      <c r="R531" s="55">
        <f t="shared" si="119"/>
        <v>0</v>
      </c>
      <c r="S531" s="55">
        <f t="shared" si="124"/>
        <v>0</v>
      </c>
      <c r="T531" s="55">
        <f t="shared" si="125"/>
        <v>0</v>
      </c>
      <c r="U531" s="55">
        <f t="shared" si="126"/>
        <v>0</v>
      </c>
      <c r="V531" s="55" t="b">
        <f t="shared" si="120"/>
        <v>0</v>
      </c>
      <c r="W531" s="55" t="b">
        <f t="shared" si="121"/>
        <v>0</v>
      </c>
      <c r="X531" s="55" t="b">
        <f t="shared" si="122"/>
        <v>0</v>
      </c>
      <c r="Y531" s="55" t="str">
        <f t="shared" si="127"/>
        <v/>
      </c>
    </row>
    <row r="532" spans="1:25" x14ac:dyDescent="0.2">
      <c r="A532" s="69" t="str">
        <f t="shared" si="115"/>
        <v/>
      </c>
      <c r="G532" s="131" t="str">
        <f>IF(B532&lt;&gt;"",IF(E532&lt;&gt;"",VLOOKUP(E532,Configuration!$C$4:$F$7,4,FALSE),0),"")</f>
        <v/>
      </c>
      <c r="H532" s="131" t="str">
        <f t="shared" si="123"/>
        <v/>
      </c>
      <c r="O532" s="55" t="b">
        <f t="shared" si="116"/>
        <v>0</v>
      </c>
      <c r="P532" s="55">
        <f t="shared" si="117"/>
        <v>0</v>
      </c>
      <c r="Q532" s="55">
        <f t="shared" si="118"/>
        <v>0</v>
      </c>
      <c r="R532" s="55">
        <f t="shared" si="119"/>
        <v>0</v>
      </c>
      <c r="S532" s="55">
        <f t="shared" si="124"/>
        <v>0</v>
      </c>
      <c r="T532" s="55">
        <f t="shared" si="125"/>
        <v>0</v>
      </c>
      <c r="U532" s="55">
        <f t="shared" si="126"/>
        <v>0</v>
      </c>
      <c r="V532" s="55" t="b">
        <f t="shared" si="120"/>
        <v>0</v>
      </c>
      <c r="W532" s="55" t="b">
        <f t="shared" si="121"/>
        <v>0</v>
      </c>
      <c r="X532" s="55" t="b">
        <f t="shared" si="122"/>
        <v>0</v>
      </c>
      <c r="Y532" s="55" t="str">
        <f t="shared" si="127"/>
        <v/>
      </c>
    </row>
    <row r="533" spans="1:25" x14ac:dyDescent="0.2">
      <c r="A533" s="69" t="str">
        <f t="shared" si="115"/>
        <v/>
      </c>
      <c r="G533" s="131" t="str">
        <f>IF(B533&lt;&gt;"",IF(E533&lt;&gt;"",VLOOKUP(E533,Configuration!$C$4:$F$7,4,FALSE),0),"")</f>
        <v/>
      </c>
      <c r="H533" s="131" t="str">
        <f t="shared" si="123"/>
        <v/>
      </c>
      <c r="O533" s="55" t="b">
        <f t="shared" si="116"/>
        <v>0</v>
      </c>
      <c r="P533" s="55">
        <f t="shared" si="117"/>
        <v>0</v>
      </c>
      <c r="Q533" s="55">
        <f t="shared" si="118"/>
        <v>0</v>
      </c>
      <c r="R533" s="55">
        <f t="shared" si="119"/>
        <v>0</v>
      </c>
      <c r="S533" s="55">
        <f t="shared" si="124"/>
        <v>0</v>
      </c>
      <c r="T533" s="55">
        <f t="shared" si="125"/>
        <v>0</v>
      </c>
      <c r="U533" s="55">
        <f t="shared" si="126"/>
        <v>0</v>
      </c>
      <c r="V533" s="55" t="b">
        <f t="shared" si="120"/>
        <v>0</v>
      </c>
      <c r="W533" s="55" t="b">
        <f t="shared" si="121"/>
        <v>0</v>
      </c>
      <c r="X533" s="55" t="b">
        <f t="shared" si="122"/>
        <v>0</v>
      </c>
      <c r="Y533" s="55" t="str">
        <f t="shared" si="127"/>
        <v/>
      </c>
    </row>
    <row r="534" spans="1:25" x14ac:dyDescent="0.2">
      <c r="A534" s="69" t="str">
        <f t="shared" si="115"/>
        <v/>
      </c>
      <c r="G534" s="131" t="str">
        <f>IF(B534&lt;&gt;"",IF(E534&lt;&gt;"",VLOOKUP(E534,Configuration!$C$4:$F$7,4,FALSE),0),"")</f>
        <v/>
      </c>
      <c r="H534" s="131" t="str">
        <f t="shared" si="123"/>
        <v/>
      </c>
      <c r="O534" s="55" t="b">
        <f t="shared" si="116"/>
        <v>0</v>
      </c>
      <c r="P534" s="55">
        <f t="shared" si="117"/>
        <v>0</v>
      </c>
      <c r="Q534" s="55">
        <f t="shared" si="118"/>
        <v>0</v>
      </c>
      <c r="R534" s="55">
        <f t="shared" si="119"/>
        <v>0</v>
      </c>
      <c r="S534" s="55">
        <f t="shared" si="124"/>
        <v>0</v>
      </c>
      <c r="T534" s="55">
        <f t="shared" si="125"/>
        <v>0</v>
      </c>
      <c r="U534" s="55">
        <f t="shared" si="126"/>
        <v>0</v>
      </c>
      <c r="V534" s="55" t="b">
        <f t="shared" si="120"/>
        <v>0</v>
      </c>
      <c r="W534" s="55" t="b">
        <f t="shared" si="121"/>
        <v>0</v>
      </c>
      <c r="X534" s="55" t="b">
        <f t="shared" si="122"/>
        <v>0</v>
      </c>
      <c r="Y534" s="55" t="str">
        <f t="shared" si="127"/>
        <v/>
      </c>
    </row>
    <row r="535" spans="1:25" x14ac:dyDescent="0.2">
      <c r="A535" s="69" t="str">
        <f t="shared" si="115"/>
        <v/>
      </c>
      <c r="G535" s="131" t="str">
        <f>IF(B535&lt;&gt;"",IF(E535&lt;&gt;"",VLOOKUP(E535,Configuration!$C$4:$F$7,4,FALSE),0),"")</f>
        <v/>
      </c>
      <c r="H535" s="131" t="str">
        <f t="shared" si="123"/>
        <v/>
      </c>
      <c r="O535" s="55" t="b">
        <f t="shared" si="116"/>
        <v>0</v>
      </c>
      <c r="P535" s="55">
        <f t="shared" si="117"/>
        <v>0</v>
      </c>
      <c r="Q535" s="55">
        <f t="shared" si="118"/>
        <v>0</v>
      </c>
      <c r="R535" s="55">
        <f t="shared" si="119"/>
        <v>0</v>
      </c>
      <c r="S535" s="55">
        <f t="shared" si="124"/>
        <v>0</v>
      </c>
      <c r="T535" s="55">
        <f t="shared" si="125"/>
        <v>0</v>
      </c>
      <c r="U535" s="55">
        <f t="shared" si="126"/>
        <v>0</v>
      </c>
      <c r="V535" s="55" t="b">
        <f t="shared" si="120"/>
        <v>0</v>
      </c>
      <c r="W535" s="55" t="b">
        <f t="shared" si="121"/>
        <v>0</v>
      </c>
      <c r="X535" s="55" t="b">
        <f t="shared" si="122"/>
        <v>0</v>
      </c>
      <c r="Y535" s="55" t="str">
        <f t="shared" si="127"/>
        <v/>
      </c>
    </row>
    <row r="536" spans="1:25" x14ac:dyDescent="0.2">
      <c r="A536" s="69" t="str">
        <f t="shared" si="115"/>
        <v/>
      </c>
      <c r="G536" s="131" t="str">
        <f>IF(B536&lt;&gt;"",IF(E536&lt;&gt;"",VLOOKUP(E536,Configuration!$C$4:$F$7,4,FALSE),0),"")</f>
        <v/>
      </c>
      <c r="H536" s="131" t="str">
        <f t="shared" si="123"/>
        <v/>
      </c>
      <c r="O536" s="55" t="b">
        <f t="shared" si="116"/>
        <v>0</v>
      </c>
      <c r="P536" s="55">
        <f t="shared" si="117"/>
        <v>0</v>
      </c>
      <c r="Q536" s="55">
        <f t="shared" si="118"/>
        <v>0</v>
      </c>
      <c r="R536" s="55">
        <f t="shared" si="119"/>
        <v>0</v>
      </c>
      <c r="S536" s="55">
        <f t="shared" si="124"/>
        <v>0</v>
      </c>
      <c r="T536" s="55">
        <f t="shared" si="125"/>
        <v>0</v>
      </c>
      <c r="U536" s="55">
        <f t="shared" si="126"/>
        <v>0</v>
      </c>
      <c r="V536" s="55" t="b">
        <f t="shared" si="120"/>
        <v>0</v>
      </c>
      <c r="W536" s="55" t="b">
        <f t="shared" si="121"/>
        <v>0</v>
      </c>
      <c r="X536" s="55" t="b">
        <f t="shared" si="122"/>
        <v>0</v>
      </c>
      <c r="Y536" s="55" t="str">
        <f t="shared" si="127"/>
        <v/>
      </c>
    </row>
    <row r="537" spans="1:25" x14ac:dyDescent="0.2">
      <c r="A537" s="69" t="str">
        <f t="shared" si="115"/>
        <v/>
      </c>
      <c r="G537" s="131" t="str">
        <f>IF(B537&lt;&gt;"",IF(E537&lt;&gt;"",VLOOKUP(E537,Configuration!$C$4:$F$7,4,FALSE),0),"")</f>
        <v/>
      </c>
      <c r="H537" s="131" t="str">
        <f t="shared" si="123"/>
        <v/>
      </c>
      <c r="O537" s="55" t="b">
        <f t="shared" si="116"/>
        <v>0</v>
      </c>
      <c r="P537" s="55">
        <f t="shared" si="117"/>
        <v>0</v>
      </c>
      <c r="Q537" s="55">
        <f t="shared" si="118"/>
        <v>0</v>
      </c>
      <c r="R537" s="55">
        <f t="shared" si="119"/>
        <v>0</v>
      </c>
      <c r="S537" s="55">
        <f t="shared" si="124"/>
        <v>0</v>
      </c>
      <c r="T537" s="55">
        <f t="shared" si="125"/>
        <v>0</v>
      </c>
      <c r="U537" s="55">
        <f t="shared" si="126"/>
        <v>0</v>
      </c>
      <c r="V537" s="55" t="b">
        <f t="shared" si="120"/>
        <v>0</v>
      </c>
      <c r="W537" s="55" t="b">
        <f t="shared" si="121"/>
        <v>0</v>
      </c>
      <c r="X537" s="55" t="b">
        <f t="shared" si="122"/>
        <v>0</v>
      </c>
      <c r="Y537" s="55" t="str">
        <f t="shared" si="127"/>
        <v/>
      </c>
    </row>
    <row r="538" spans="1:25" x14ac:dyDescent="0.2">
      <c r="A538" s="69" t="str">
        <f t="shared" si="115"/>
        <v/>
      </c>
      <c r="G538" s="131" t="str">
        <f>IF(B538&lt;&gt;"",IF(E538&lt;&gt;"",VLOOKUP(E538,Configuration!$C$4:$F$7,4,FALSE),0),"")</f>
        <v/>
      </c>
      <c r="H538" s="131" t="str">
        <f t="shared" si="123"/>
        <v/>
      </c>
      <c r="O538" s="55" t="b">
        <f t="shared" si="116"/>
        <v>0</v>
      </c>
      <c r="P538" s="55">
        <f t="shared" si="117"/>
        <v>0</v>
      </c>
      <c r="Q538" s="55">
        <f t="shared" si="118"/>
        <v>0</v>
      </c>
      <c r="R538" s="55">
        <f t="shared" si="119"/>
        <v>0</v>
      </c>
      <c r="S538" s="55">
        <f t="shared" si="124"/>
        <v>0</v>
      </c>
      <c r="T538" s="55">
        <f t="shared" si="125"/>
        <v>0</v>
      </c>
      <c r="U538" s="55">
        <f t="shared" si="126"/>
        <v>0</v>
      </c>
      <c r="V538" s="55" t="b">
        <f t="shared" si="120"/>
        <v>0</v>
      </c>
      <c r="W538" s="55" t="b">
        <f t="shared" si="121"/>
        <v>0</v>
      </c>
      <c r="X538" s="55" t="b">
        <f t="shared" si="122"/>
        <v>0</v>
      </c>
      <c r="Y538" s="55" t="str">
        <f t="shared" si="127"/>
        <v/>
      </c>
    </row>
    <row r="539" spans="1:25" x14ac:dyDescent="0.2">
      <c r="A539" s="69" t="str">
        <f t="shared" si="115"/>
        <v/>
      </c>
      <c r="G539" s="131" t="str">
        <f>IF(B539&lt;&gt;"",IF(E539&lt;&gt;"",VLOOKUP(E539,Configuration!$C$4:$F$7,4,FALSE),0),"")</f>
        <v/>
      </c>
      <c r="H539" s="131" t="str">
        <f t="shared" si="123"/>
        <v/>
      </c>
      <c r="O539" s="55" t="b">
        <f t="shared" si="116"/>
        <v>0</v>
      </c>
      <c r="P539" s="55">
        <f t="shared" si="117"/>
        <v>0</v>
      </c>
      <c r="Q539" s="55">
        <f t="shared" si="118"/>
        <v>0</v>
      </c>
      <c r="R539" s="55">
        <f t="shared" si="119"/>
        <v>0</v>
      </c>
      <c r="S539" s="55">
        <f t="shared" si="124"/>
        <v>0</v>
      </c>
      <c r="T539" s="55">
        <f t="shared" si="125"/>
        <v>0</v>
      </c>
      <c r="U539" s="55">
        <f t="shared" si="126"/>
        <v>0</v>
      </c>
      <c r="V539" s="55" t="b">
        <f t="shared" si="120"/>
        <v>0</v>
      </c>
      <c r="W539" s="55" t="b">
        <f t="shared" si="121"/>
        <v>0</v>
      </c>
      <c r="X539" s="55" t="b">
        <f t="shared" si="122"/>
        <v>0</v>
      </c>
      <c r="Y539" s="55" t="str">
        <f t="shared" si="127"/>
        <v/>
      </c>
    </row>
    <row r="540" spans="1:25" x14ac:dyDescent="0.2">
      <c r="A540" s="69" t="str">
        <f t="shared" si="115"/>
        <v/>
      </c>
      <c r="G540" s="131" t="str">
        <f>IF(B540&lt;&gt;"",IF(E540&lt;&gt;"",VLOOKUP(E540,Configuration!$C$4:$F$7,4,FALSE),0),"")</f>
        <v/>
      </c>
      <c r="H540" s="131" t="str">
        <f t="shared" si="123"/>
        <v/>
      </c>
      <c r="O540" s="55" t="b">
        <f t="shared" si="116"/>
        <v>0</v>
      </c>
      <c r="P540" s="55">
        <f t="shared" si="117"/>
        <v>0</v>
      </c>
      <c r="Q540" s="55">
        <f t="shared" si="118"/>
        <v>0</v>
      </c>
      <c r="R540" s="55">
        <f t="shared" si="119"/>
        <v>0</v>
      </c>
      <c r="S540" s="55">
        <f t="shared" si="124"/>
        <v>0</v>
      </c>
      <c r="T540" s="55">
        <f t="shared" si="125"/>
        <v>0</v>
      </c>
      <c r="U540" s="55">
        <f t="shared" si="126"/>
        <v>0</v>
      </c>
      <c r="V540" s="55" t="b">
        <f t="shared" si="120"/>
        <v>0</v>
      </c>
      <c r="W540" s="55" t="b">
        <f t="shared" si="121"/>
        <v>0</v>
      </c>
      <c r="X540" s="55" t="b">
        <f t="shared" si="122"/>
        <v>0</v>
      </c>
      <c r="Y540" s="55" t="str">
        <f t="shared" si="127"/>
        <v/>
      </c>
    </row>
    <row r="541" spans="1:25" x14ac:dyDescent="0.2">
      <c r="A541" s="69" t="str">
        <f t="shared" si="115"/>
        <v/>
      </c>
      <c r="G541" s="131" t="str">
        <f>IF(B541&lt;&gt;"",IF(E541&lt;&gt;"",VLOOKUP(E541,Configuration!$C$4:$F$7,4,FALSE),0),"")</f>
        <v/>
      </c>
      <c r="H541" s="131" t="str">
        <f t="shared" si="123"/>
        <v/>
      </c>
      <c r="O541" s="55" t="b">
        <f t="shared" si="116"/>
        <v>0</v>
      </c>
      <c r="P541" s="55">
        <f t="shared" si="117"/>
        <v>0</v>
      </c>
      <c r="Q541" s="55">
        <f t="shared" si="118"/>
        <v>0</v>
      </c>
      <c r="R541" s="55">
        <f t="shared" si="119"/>
        <v>0</v>
      </c>
      <c r="S541" s="55">
        <f t="shared" si="124"/>
        <v>0</v>
      </c>
      <c r="T541" s="55">
        <f t="shared" si="125"/>
        <v>0</v>
      </c>
      <c r="U541" s="55">
        <f t="shared" si="126"/>
        <v>0</v>
      </c>
      <c r="V541" s="55" t="b">
        <f t="shared" si="120"/>
        <v>0</v>
      </c>
      <c r="W541" s="55" t="b">
        <f t="shared" si="121"/>
        <v>0</v>
      </c>
      <c r="X541" s="55" t="b">
        <f t="shared" si="122"/>
        <v>0</v>
      </c>
      <c r="Y541" s="55" t="str">
        <f t="shared" si="127"/>
        <v/>
      </c>
    </row>
    <row r="542" spans="1:25" x14ac:dyDescent="0.2">
      <c r="A542" s="69" t="str">
        <f t="shared" si="115"/>
        <v/>
      </c>
      <c r="G542" s="131" t="str">
        <f>IF(B542&lt;&gt;"",IF(E542&lt;&gt;"",VLOOKUP(E542,Configuration!$C$4:$F$7,4,FALSE),0),"")</f>
        <v/>
      </c>
      <c r="H542" s="131" t="str">
        <f t="shared" si="123"/>
        <v/>
      </c>
      <c r="O542" s="55" t="b">
        <f t="shared" si="116"/>
        <v>0</v>
      </c>
      <c r="P542" s="55">
        <f t="shared" si="117"/>
        <v>0</v>
      </c>
      <c r="Q542" s="55">
        <f t="shared" si="118"/>
        <v>0</v>
      </c>
      <c r="R542" s="55">
        <f t="shared" si="119"/>
        <v>0</v>
      </c>
      <c r="S542" s="55">
        <f t="shared" si="124"/>
        <v>0</v>
      </c>
      <c r="T542" s="55">
        <f t="shared" si="125"/>
        <v>0</v>
      </c>
      <c r="U542" s="55">
        <f t="shared" si="126"/>
        <v>0</v>
      </c>
      <c r="V542" s="55" t="b">
        <f t="shared" si="120"/>
        <v>0</v>
      </c>
      <c r="W542" s="55" t="b">
        <f t="shared" si="121"/>
        <v>0</v>
      </c>
      <c r="X542" s="55" t="b">
        <f t="shared" si="122"/>
        <v>0</v>
      </c>
      <c r="Y542" s="55" t="str">
        <f t="shared" si="127"/>
        <v/>
      </c>
    </row>
    <row r="543" spans="1:25" x14ac:dyDescent="0.2">
      <c r="A543" s="69" t="str">
        <f t="shared" si="115"/>
        <v/>
      </c>
      <c r="G543" s="131" t="str">
        <f>IF(B543&lt;&gt;"",IF(E543&lt;&gt;"",VLOOKUP(E543,Configuration!$C$4:$F$7,4,FALSE),0),"")</f>
        <v/>
      </c>
      <c r="H543" s="131" t="str">
        <f t="shared" si="123"/>
        <v/>
      </c>
      <c r="O543" s="55" t="b">
        <f t="shared" si="116"/>
        <v>0</v>
      </c>
      <c r="P543" s="55">
        <f t="shared" si="117"/>
        <v>0</v>
      </c>
      <c r="Q543" s="55">
        <f t="shared" si="118"/>
        <v>0</v>
      </c>
      <c r="R543" s="55">
        <f t="shared" si="119"/>
        <v>0</v>
      </c>
      <c r="S543" s="55">
        <f t="shared" si="124"/>
        <v>0</v>
      </c>
      <c r="T543" s="55">
        <f t="shared" si="125"/>
        <v>0</v>
      </c>
      <c r="U543" s="55">
        <f t="shared" si="126"/>
        <v>0</v>
      </c>
      <c r="V543" s="55" t="b">
        <f t="shared" si="120"/>
        <v>0</v>
      </c>
      <c r="W543" s="55" t="b">
        <f t="shared" si="121"/>
        <v>0</v>
      </c>
      <c r="X543" s="55" t="b">
        <f t="shared" si="122"/>
        <v>0</v>
      </c>
      <c r="Y543" s="55" t="str">
        <f t="shared" si="127"/>
        <v/>
      </c>
    </row>
    <row r="544" spans="1:25" x14ac:dyDescent="0.2">
      <c r="A544" s="69" t="str">
        <f t="shared" si="115"/>
        <v/>
      </c>
      <c r="G544" s="131" t="str">
        <f>IF(B544&lt;&gt;"",IF(E544&lt;&gt;"",VLOOKUP(E544,Configuration!$C$4:$F$7,4,FALSE),0),"")</f>
        <v/>
      </c>
      <c r="H544" s="131" t="str">
        <f t="shared" si="123"/>
        <v/>
      </c>
      <c r="O544" s="55" t="b">
        <f t="shared" si="116"/>
        <v>0</v>
      </c>
      <c r="P544" s="55">
        <f t="shared" si="117"/>
        <v>0</v>
      </c>
      <c r="Q544" s="55">
        <f t="shared" si="118"/>
        <v>0</v>
      </c>
      <c r="R544" s="55">
        <f t="shared" si="119"/>
        <v>0</v>
      </c>
      <c r="S544" s="55">
        <f t="shared" si="124"/>
        <v>0</v>
      </c>
      <c r="T544" s="55">
        <f t="shared" si="125"/>
        <v>0</v>
      </c>
      <c r="U544" s="55">
        <f t="shared" si="126"/>
        <v>0</v>
      </c>
      <c r="V544" s="55" t="b">
        <f t="shared" si="120"/>
        <v>0</v>
      </c>
      <c r="W544" s="55" t="b">
        <f t="shared" si="121"/>
        <v>0</v>
      </c>
      <c r="X544" s="55" t="b">
        <f t="shared" si="122"/>
        <v>0</v>
      </c>
      <c r="Y544" s="55" t="str">
        <f t="shared" si="127"/>
        <v/>
      </c>
    </row>
    <row r="545" spans="1:25" x14ac:dyDescent="0.2">
      <c r="A545" s="69" t="str">
        <f t="shared" si="115"/>
        <v/>
      </c>
      <c r="G545" s="131" t="str">
        <f>IF(B545&lt;&gt;"",IF(E545&lt;&gt;"",VLOOKUP(E545,Configuration!$C$4:$F$7,4,FALSE),0),"")</f>
        <v/>
      </c>
      <c r="H545" s="131" t="str">
        <f t="shared" si="123"/>
        <v/>
      </c>
      <c r="O545" s="55" t="b">
        <f t="shared" si="116"/>
        <v>0</v>
      </c>
      <c r="P545" s="55">
        <f t="shared" si="117"/>
        <v>0</v>
      </c>
      <c r="Q545" s="55">
        <f t="shared" si="118"/>
        <v>0</v>
      </c>
      <c r="R545" s="55">
        <f t="shared" si="119"/>
        <v>0</v>
      </c>
      <c r="S545" s="55">
        <f t="shared" si="124"/>
        <v>0</v>
      </c>
      <c r="T545" s="55">
        <f t="shared" si="125"/>
        <v>0</v>
      </c>
      <c r="U545" s="55">
        <f t="shared" si="126"/>
        <v>0</v>
      </c>
      <c r="V545" s="55" t="b">
        <f t="shared" si="120"/>
        <v>0</v>
      </c>
      <c r="W545" s="55" t="b">
        <f t="shared" si="121"/>
        <v>0</v>
      </c>
      <c r="X545" s="55" t="b">
        <f t="shared" si="122"/>
        <v>0</v>
      </c>
      <c r="Y545" s="55" t="str">
        <f t="shared" si="127"/>
        <v/>
      </c>
    </row>
    <row r="546" spans="1:25" x14ac:dyDescent="0.2">
      <c r="A546" s="69" t="str">
        <f t="shared" si="115"/>
        <v/>
      </c>
      <c r="G546" s="131" t="str">
        <f>IF(B546&lt;&gt;"",IF(E546&lt;&gt;"",VLOOKUP(E546,Configuration!$C$4:$F$7,4,FALSE),0),"")</f>
        <v/>
      </c>
      <c r="H546" s="131" t="str">
        <f t="shared" si="123"/>
        <v/>
      </c>
      <c r="O546" s="55" t="b">
        <f t="shared" si="116"/>
        <v>0</v>
      </c>
      <c r="P546" s="55">
        <f t="shared" si="117"/>
        <v>0</v>
      </c>
      <c r="Q546" s="55">
        <f t="shared" si="118"/>
        <v>0</v>
      </c>
      <c r="R546" s="55">
        <f t="shared" si="119"/>
        <v>0</v>
      </c>
      <c r="S546" s="55">
        <f t="shared" si="124"/>
        <v>0</v>
      </c>
      <c r="T546" s="55">
        <f t="shared" si="125"/>
        <v>0</v>
      </c>
      <c r="U546" s="55">
        <f t="shared" si="126"/>
        <v>0</v>
      </c>
      <c r="V546" s="55" t="b">
        <f t="shared" si="120"/>
        <v>0</v>
      </c>
      <c r="W546" s="55" t="b">
        <f t="shared" si="121"/>
        <v>0</v>
      </c>
      <c r="X546" s="55" t="b">
        <f t="shared" si="122"/>
        <v>0</v>
      </c>
      <c r="Y546" s="55" t="str">
        <f t="shared" si="127"/>
        <v/>
      </c>
    </row>
    <row r="547" spans="1:25" x14ac:dyDescent="0.2">
      <c r="A547" s="69" t="str">
        <f t="shared" si="115"/>
        <v/>
      </c>
      <c r="G547" s="131" t="str">
        <f>IF(B547&lt;&gt;"",IF(E547&lt;&gt;"",VLOOKUP(E547,Configuration!$C$4:$F$7,4,FALSE),0),"")</f>
        <v/>
      </c>
      <c r="H547" s="131" t="str">
        <f t="shared" si="123"/>
        <v/>
      </c>
      <c r="O547" s="55" t="b">
        <f t="shared" si="116"/>
        <v>0</v>
      </c>
      <c r="P547" s="55">
        <f t="shared" si="117"/>
        <v>0</v>
      </c>
      <c r="Q547" s="55">
        <f t="shared" si="118"/>
        <v>0</v>
      </c>
      <c r="R547" s="55">
        <f t="shared" si="119"/>
        <v>0</v>
      </c>
      <c r="S547" s="55">
        <f t="shared" si="124"/>
        <v>0</v>
      </c>
      <c r="T547" s="55">
        <f t="shared" si="125"/>
        <v>0</v>
      </c>
      <c r="U547" s="55">
        <f t="shared" si="126"/>
        <v>0</v>
      </c>
      <c r="V547" s="55" t="b">
        <f t="shared" si="120"/>
        <v>0</v>
      </c>
      <c r="W547" s="55" t="b">
        <f t="shared" si="121"/>
        <v>0</v>
      </c>
      <c r="X547" s="55" t="b">
        <f t="shared" si="122"/>
        <v>0</v>
      </c>
      <c r="Y547" s="55" t="str">
        <f t="shared" si="127"/>
        <v/>
      </c>
    </row>
    <row r="548" spans="1:25" x14ac:dyDescent="0.2">
      <c r="A548" s="69" t="str">
        <f t="shared" si="115"/>
        <v/>
      </c>
      <c r="G548" s="131" t="str">
        <f>IF(B548&lt;&gt;"",IF(E548&lt;&gt;"",VLOOKUP(E548,Configuration!$C$4:$F$7,4,FALSE),0),"")</f>
        <v/>
      </c>
      <c r="H548" s="131" t="str">
        <f t="shared" si="123"/>
        <v/>
      </c>
      <c r="O548" s="55" t="b">
        <f t="shared" si="116"/>
        <v>0</v>
      </c>
      <c r="P548" s="55">
        <f t="shared" si="117"/>
        <v>0</v>
      </c>
      <c r="Q548" s="55">
        <f t="shared" si="118"/>
        <v>0</v>
      </c>
      <c r="R548" s="55">
        <f t="shared" si="119"/>
        <v>0</v>
      </c>
      <c r="S548" s="55">
        <f t="shared" si="124"/>
        <v>0</v>
      </c>
      <c r="T548" s="55">
        <f t="shared" si="125"/>
        <v>0</v>
      </c>
      <c r="U548" s="55">
        <f t="shared" si="126"/>
        <v>0</v>
      </c>
      <c r="V548" s="55" t="b">
        <f t="shared" si="120"/>
        <v>0</v>
      </c>
      <c r="W548" s="55" t="b">
        <f t="shared" si="121"/>
        <v>0</v>
      </c>
      <c r="X548" s="55" t="b">
        <f t="shared" si="122"/>
        <v>0</v>
      </c>
      <c r="Y548" s="55" t="str">
        <f t="shared" si="127"/>
        <v/>
      </c>
    </row>
    <row r="549" spans="1:25" x14ac:dyDescent="0.2">
      <c r="A549" s="69" t="str">
        <f t="shared" si="115"/>
        <v/>
      </c>
      <c r="G549" s="131" t="str">
        <f>IF(B549&lt;&gt;"",IF(E549&lt;&gt;"",VLOOKUP(E549,Configuration!$C$4:$F$7,4,FALSE),0),"")</f>
        <v/>
      </c>
      <c r="H549" s="131" t="str">
        <f t="shared" si="123"/>
        <v/>
      </c>
      <c r="O549" s="55" t="b">
        <f t="shared" si="116"/>
        <v>0</v>
      </c>
      <c r="P549" s="55">
        <f t="shared" si="117"/>
        <v>0</v>
      </c>
      <c r="Q549" s="55">
        <f t="shared" si="118"/>
        <v>0</v>
      </c>
      <c r="R549" s="55">
        <f t="shared" si="119"/>
        <v>0</v>
      </c>
      <c r="S549" s="55">
        <f t="shared" si="124"/>
        <v>0</v>
      </c>
      <c r="T549" s="55">
        <f t="shared" si="125"/>
        <v>0</v>
      </c>
      <c r="U549" s="55">
        <f t="shared" si="126"/>
        <v>0</v>
      </c>
      <c r="V549" s="55" t="b">
        <f t="shared" si="120"/>
        <v>0</v>
      </c>
      <c r="W549" s="55" t="b">
        <f t="shared" si="121"/>
        <v>0</v>
      </c>
      <c r="X549" s="55" t="b">
        <f t="shared" si="122"/>
        <v>0</v>
      </c>
      <c r="Y549" s="55" t="str">
        <f t="shared" si="127"/>
        <v/>
      </c>
    </row>
    <row r="550" spans="1:25" x14ac:dyDescent="0.2">
      <c r="A550" s="69" t="str">
        <f t="shared" si="115"/>
        <v/>
      </c>
      <c r="G550" s="131" t="str">
        <f>IF(B550&lt;&gt;"",IF(E550&lt;&gt;"",VLOOKUP(E550,Configuration!$C$4:$F$7,4,FALSE),0),"")</f>
        <v/>
      </c>
      <c r="H550" s="131" t="str">
        <f t="shared" si="123"/>
        <v/>
      </c>
      <c r="O550" s="55" t="b">
        <f t="shared" si="116"/>
        <v>0</v>
      </c>
      <c r="P550" s="55">
        <f t="shared" si="117"/>
        <v>0</v>
      </c>
      <c r="Q550" s="55">
        <f t="shared" si="118"/>
        <v>0</v>
      </c>
      <c r="R550" s="55">
        <f t="shared" si="119"/>
        <v>0</v>
      </c>
      <c r="S550" s="55">
        <f t="shared" si="124"/>
        <v>0</v>
      </c>
      <c r="T550" s="55">
        <f t="shared" si="125"/>
        <v>0</v>
      </c>
      <c r="U550" s="55">
        <f t="shared" si="126"/>
        <v>0</v>
      </c>
      <c r="V550" s="55" t="b">
        <f t="shared" si="120"/>
        <v>0</v>
      </c>
      <c r="W550" s="55" t="b">
        <f t="shared" si="121"/>
        <v>0</v>
      </c>
      <c r="X550" s="55" t="b">
        <f t="shared" si="122"/>
        <v>0</v>
      </c>
      <c r="Y550" s="55" t="str">
        <f t="shared" si="127"/>
        <v/>
      </c>
    </row>
    <row r="551" spans="1:25" x14ac:dyDescent="0.2">
      <c r="A551" s="69" t="str">
        <f t="shared" si="115"/>
        <v/>
      </c>
      <c r="G551" s="131" t="str">
        <f>IF(B551&lt;&gt;"",IF(E551&lt;&gt;"",VLOOKUP(E551,Configuration!$C$4:$F$7,4,FALSE),0),"")</f>
        <v/>
      </c>
      <c r="H551" s="131" t="str">
        <f t="shared" si="123"/>
        <v/>
      </c>
      <c r="O551" s="55" t="b">
        <f t="shared" si="116"/>
        <v>0</v>
      </c>
      <c r="P551" s="55">
        <f t="shared" si="117"/>
        <v>0</v>
      </c>
      <c r="Q551" s="55">
        <f t="shared" si="118"/>
        <v>0</v>
      </c>
      <c r="R551" s="55">
        <f t="shared" si="119"/>
        <v>0</v>
      </c>
      <c r="S551" s="55">
        <f t="shared" si="124"/>
        <v>0</v>
      </c>
      <c r="T551" s="55">
        <f t="shared" si="125"/>
        <v>0</v>
      </c>
      <c r="U551" s="55">
        <f t="shared" si="126"/>
        <v>0</v>
      </c>
      <c r="V551" s="55" t="b">
        <f t="shared" si="120"/>
        <v>0</v>
      </c>
      <c r="W551" s="55" t="b">
        <f t="shared" si="121"/>
        <v>0</v>
      </c>
      <c r="X551" s="55" t="b">
        <f t="shared" si="122"/>
        <v>0</v>
      </c>
      <c r="Y551" s="55" t="str">
        <f t="shared" si="127"/>
        <v/>
      </c>
    </row>
    <row r="552" spans="1:25" x14ac:dyDescent="0.2">
      <c r="A552" s="69" t="str">
        <f t="shared" si="115"/>
        <v/>
      </c>
      <c r="G552" s="131" t="str">
        <f>IF(B552&lt;&gt;"",IF(E552&lt;&gt;"",VLOOKUP(E552,Configuration!$C$4:$F$7,4,FALSE),0),"")</f>
        <v/>
      </c>
      <c r="H552" s="131" t="str">
        <f t="shared" si="123"/>
        <v/>
      </c>
      <c r="O552" s="55" t="b">
        <f t="shared" si="116"/>
        <v>0</v>
      </c>
      <c r="P552" s="55">
        <f t="shared" si="117"/>
        <v>0</v>
      </c>
      <c r="Q552" s="55">
        <f t="shared" si="118"/>
        <v>0</v>
      </c>
      <c r="R552" s="55">
        <f t="shared" si="119"/>
        <v>0</v>
      </c>
      <c r="S552" s="55">
        <f t="shared" si="124"/>
        <v>0</v>
      </c>
      <c r="T552" s="55">
        <f t="shared" si="125"/>
        <v>0</v>
      </c>
      <c r="U552" s="55">
        <f t="shared" si="126"/>
        <v>0</v>
      </c>
      <c r="V552" s="55" t="b">
        <f t="shared" si="120"/>
        <v>0</v>
      </c>
      <c r="W552" s="55" t="b">
        <f t="shared" si="121"/>
        <v>0</v>
      </c>
      <c r="X552" s="55" t="b">
        <f t="shared" si="122"/>
        <v>0</v>
      </c>
      <c r="Y552" s="55" t="str">
        <f t="shared" si="127"/>
        <v/>
      </c>
    </row>
    <row r="553" spans="1:25" x14ac:dyDescent="0.2">
      <c r="A553" s="69" t="str">
        <f t="shared" ref="A553:A616" si="128">IF(B553&lt;&gt;"",A552+1,"")</f>
        <v/>
      </c>
      <c r="G553" s="131" t="str">
        <f>IF(B553&lt;&gt;"",IF(E553&lt;&gt;"",VLOOKUP(E553,Configuration!$C$4:$F$7,4,FALSE),0),"")</f>
        <v/>
      </c>
      <c r="H553" s="131" t="str">
        <f t="shared" si="123"/>
        <v/>
      </c>
      <c r="O553" s="55" t="b">
        <f t="shared" ref="O553:O616" si="129">AND(E553=(_tocomplex),(I553)&lt;&gt;_later,(K553)&lt;&gt;_out)</f>
        <v>0</v>
      </c>
      <c r="P553" s="55">
        <f t="shared" ref="P553:P616" si="130">IF(LOWER(I553)=LOWER(_tolaunch),H553,0)</f>
        <v>0</v>
      </c>
      <c r="Q553" s="55">
        <f t="shared" ref="Q553:Q616" si="131">IF(LOWER(I553)=LOWER(_posibletolaunch),H553,0)</f>
        <v>0</v>
      </c>
      <c r="R553" s="55">
        <f t="shared" ref="R553:R616" si="132">IF(LOWER(I553)=LOWER(_later),H553,0)</f>
        <v>0</v>
      </c>
      <c r="S553" s="55">
        <f t="shared" si="124"/>
        <v>0</v>
      </c>
      <c r="T553" s="55">
        <f t="shared" si="125"/>
        <v>0</v>
      </c>
      <c r="U553" s="55">
        <f t="shared" si="126"/>
        <v>0</v>
      </c>
      <c r="V553" s="55" t="b">
        <f t="shared" ref="V553:V616" si="133">AND(I553=_tolaunch,K553&lt;&gt;_out)</f>
        <v>0</v>
      </c>
      <c r="W553" s="55" t="b">
        <f t="shared" ref="W553:W616" si="134">AND(I553=_posibletolaunch,K553&lt;&gt;_out)</f>
        <v>0</v>
      </c>
      <c r="X553" s="55" t="b">
        <f t="shared" ref="X553:X616" si="135">AND(I553=_later,K553&lt;&gt;_out)</f>
        <v>0</v>
      </c>
      <c r="Y553" s="55" t="str">
        <f t="shared" si="127"/>
        <v/>
      </c>
    </row>
    <row r="554" spans="1:25" x14ac:dyDescent="0.2">
      <c r="A554" s="69" t="str">
        <f t="shared" si="128"/>
        <v/>
      </c>
      <c r="G554" s="131" t="str">
        <f>IF(B554&lt;&gt;"",IF(E554&lt;&gt;"",VLOOKUP(E554,Configuration!$C$4:$F$7,4,FALSE),0),"")</f>
        <v/>
      </c>
      <c r="H554" s="131" t="str">
        <f t="shared" si="123"/>
        <v/>
      </c>
      <c r="O554" s="55" t="b">
        <f t="shared" si="129"/>
        <v>0</v>
      </c>
      <c r="P554" s="55">
        <f t="shared" si="130"/>
        <v>0</v>
      </c>
      <c r="Q554" s="55">
        <f t="shared" si="131"/>
        <v>0</v>
      </c>
      <c r="R554" s="55">
        <f t="shared" si="132"/>
        <v>0</v>
      </c>
      <c r="S554" s="55">
        <f t="shared" si="124"/>
        <v>0</v>
      </c>
      <c r="T554" s="55">
        <f t="shared" si="125"/>
        <v>0</v>
      </c>
      <c r="U554" s="55">
        <f t="shared" si="126"/>
        <v>0</v>
      </c>
      <c r="V554" s="55" t="b">
        <f t="shared" si="133"/>
        <v>0</v>
      </c>
      <c r="W554" s="55" t="b">
        <f t="shared" si="134"/>
        <v>0</v>
      </c>
      <c r="X554" s="55" t="b">
        <f t="shared" si="135"/>
        <v>0</v>
      </c>
      <c r="Y554" s="55" t="str">
        <f t="shared" si="127"/>
        <v/>
      </c>
    </row>
    <row r="555" spans="1:25" x14ac:dyDescent="0.2">
      <c r="A555" s="69" t="str">
        <f t="shared" si="128"/>
        <v/>
      </c>
      <c r="G555" s="131" t="str">
        <f>IF(B555&lt;&gt;"",IF(E555&lt;&gt;"",VLOOKUP(E555,Configuration!$C$4:$F$7,4,FALSE),0),"")</f>
        <v/>
      </c>
      <c r="H555" s="131" t="str">
        <f t="shared" si="123"/>
        <v/>
      </c>
      <c r="O555" s="55" t="b">
        <f t="shared" si="129"/>
        <v>0</v>
      </c>
      <c r="P555" s="55">
        <f t="shared" si="130"/>
        <v>0</v>
      </c>
      <c r="Q555" s="55">
        <f t="shared" si="131"/>
        <v>0</v>
      </c>
      <c r="R555" s="55">
        <f t="shared" si="132"/>
        <v>0</v>
      </c>
      <c r="S555" s="55">
        <f t="shared" si="124"/>
        <v>0</v>
      </c>
      <c r="T555" s="55">
        <f t="shared" si="125"/>
        <v>0</v>
      </c>
      <c r="U555" s="55">
        <f t="shared" si="126"/>
        <v>0</v>
      </c>
      <c r="V555" s="55" t="b">
        <f t="shared" si="133"/>
        <v>0</v>
      </c>
      <c r="W555" s="55" t="b">
        <f t="shared" si="134"/>
        <v>0</v>
      </c>
      <c r="X555" s="55" t="b">
        <f t="shared" si="135"/>
        <v>0</v>
      </c>
      <c r="Y555" s="55" t="str">
        <f t="shared" si="127"/>
        <v/>
      </c>
    </row>
    <row r="556" spans="1:25" x14ac:dyDescent="0.2">
      <c r="A556" s="69" t="str">
        <f t="shared" si="128"/>
        <v/>
      </c>
      <c r="G556" s="131" t="str">
        <f>IF(B556&lt;&gt;"",IF(E556&lt;&gt;"",VLOOKUP(E556,Configuration!$C$4:$F$7,4,FALSE),0),"")</f>
        <v/>
      </c>
      <c r="H556" s="131" t="str">
        <f t="shared" si="123"/>
        <v/>
      </c>
      <c r="O556" s="55" t="b">
        <f t="shared" si="129"/>
        <v>0</v>
      </c>
      <c r="P556" s="55">
        <f t="shared" si="130"/>
        <v>0</v>
      </c>
      <c r="Q556" s="55">
        <f t="shared" si="131"/>
        <v>0</v>
      </c>
      <c r="R556" s="55">
        <f t="shared" si="132"/>
        <v>0</v>
      </c>
      <c r="S556" s="55">
        <f t="shared" si="124"/>
        <v>0</v>
      </c>
      <c r="T556" s="55">
        <f t="shared" si="125"/>
        <v>0</v>
      </c>
      <c r="U556" s="55">
        <f t="shared" si="126"/>
        <v>0</v>
      </c>
      <c r="V556" s="55" t="b">
        <f t="shared" si="133"/>
        <v>0</v>
      </c>
      <c r="W556" s="55" t="b">
        <f t="shared" si="134"/>
        <v>0</v>
      </c>
      <c r="X556" s="55" t="b">
        <f t="shared" si="135"/>
        <v>0</v>
      </c>
      <c r="Y556" s="55" t="str">
        <f t="shared" si="127"/>
        <v/>
      </c>
    </row>
    <row r="557" spans="1:25" x14ac:dyDescent="0.2">
      <c r="A557" s="69" t="str">
        <f t="shared" si="128"/>
        <v/>
      </c>
      <c r="G557" s="131" t="str">
        <f>IF(B557&lt;&gt;"",IF(E557&lt;&gt;"",VLOOKUP(E557,Configuration!$C$4:$F$7,4,FALSE),0),"")</f>
        <v/>
      </c>
      <c r="H557" s="131" t="str">
        <f t="shared" si="123"/>
        <v/>
      </c>
      <c r="O557" s="55" t="b">
        <f t="shared" si="129"/>
        <v>0</v>
      </c>
      <c r="P557" s="55">
        <f t="shared" si="130"/>
        <v>0</v>
      </c>
      <c r="Q557" s="55">
        <f t="shared" si="131"/>
        <v>0</v>
      </c>
      <c r="R557" s="55">
        <f t="shared" si="132"/>
        <v>0</v>
      </c>
      <c r="S557" s="55">
        <f t="shared" si="124"/>
        <v>0</v>
      </c>
      <c r="T557" s="55">
        <f t="shared" si="125"/>
        <v>0</v>
      </c>
      <c r="U557" s="55">
        <f t="shared" si="126"/>
        <v>0</v>
      </c>
      <c r="V557" s="55" t="b">
        <f t="shared" si="133"/>
        <v>0</v>
      </c>
      <c r="W557" s="55" t="b">
        <f t="shared" si="134"/>
        <v>0</v>
      </c>
      <c r="X557" s="55" t="b">
        <f t="shared" si="135"/>
        <v>0</v>
      </c>
      <c r="Y557" s="55" t="str">
        <f t="shared" si="127"/>
        <v/>
      </c>
    </row>
    <row r="558" spans="1:25" x14ac:dyDescent="0.2">
      <c r="A558" s="69" t="str">
        <f t="shared" si="128"/>
        <v/>
      </c>
      <c r="G558" s="131" t="str">
        <f>IF(B558&lt;&gt;"",IF(E558&lt;&gt;"",VLOOKUP(E558,Configuration!$C$4:$F$7,4,FALSE),0),"")</f>
        <v/>
      </c>
      <c r="H558" s="131" t="str">
        <f t="shared" si="123"/>
        <v/>
      </c>
      <c r="O558" s="55" t="b">
        <f t="shared" si="129"/>
        <v>0</v>
      </c>
      <c r="P558" s="55">
        <f t="shared" si="130"/>
        <v>0</v>
      </c>
      <c r="Q558" s="55">
        <f t="shared" si="131"/>
        <v>0</v>
      </c>
      <c r="R558" s="55">
        <f t="shared" si="132"/>
        <v>0</v>
      </c>
      <c r="S558" s="55">
        <f t="shared" si="124"/>
        <v>0</v>
      </c>
      <c r="T558" s="55">
        <f t="shared" si="125"/>
        <v>0</v>
      </c>
      <c r="U558" s="55">
        <f t="shared" si="126"/>
        <v>0</v>
      </c>
      <c r="V558" s="55" t="b">
        <f t="shared" si="133"/>
        <v>0</v>
      </c>
      <c r="W558" s="55" t="b">
        <f t="shared" si="134"/>
        <v>0</v>
      </c>
      <c r="X558" s="55" t="b">
        <f t="shared" si="135"/>
        <v>0</v>
      </c>
      <c r="Y558" s="55" t="str">
        <f t="shared" si="127"/>
        <v/>
      </c>
    </row>
    <row r="559" spans="1:25" x14ac:dyDescent="0.2">
      <c r="A559" s="69" t="str">
        <f t="shared" si="128"/>
        <v/>
      </c>
      <c r="G559" s="131" t="str">
        <f>IF(B559&lt;&gt;"",IF(E559&lt;&gt;"",VLOOKUP(E559,Configuration!$C$4:$F$7,4,FALSE),0),"")</f>
        <v/>
      </c>
      <c r="H559" s="131" t="str">
        <f t="shared" si="123"/>
        <v/>
      </c>
      <c r="O559" s="55" t="b">
        <f t="shared" si="129"/>
        <v>0</v>
      </c>
      <c r="P559" s="55">
        <f t="shared" si="130"/>
        <v>0</v>
      </c>
      <c r="Q559" s="55">
        <f t="shared" si="131"/>
        <v>0</v>
      </c>
      <c r="R559" s="55">
        <f t="shared" si="132"/>
        <v>0</v>
      </c>
      <c r="S559" s="55">
        <f t="shared" si="124"/>
        <v>0</v>
      </c>
      <c r="T559" s="55">
        <f t="shared" si="125"/>
        <v>0</v>
      </c>
      <c r="U559" s="55">
        <f t="shared" si="126"/>
        <v>0</v>
      </c>
      <c r="V559" s="55" t="b">
        <f t="shared" si="133"/>
        <v>0</v>
      </c>
      <c r="W559" s="55" t="b">
        <f t="shared" si="134"/>
        <v>0</v>
      </c>
      <c r="X559" s="55" t="b">
        <f t="shared" si="135"/>
        <v>0</v>
      </c>
      <c r="Y559" s="55" t="str">
        <f t="shared" si="127"/>
        <v/>
      </c>
    </row>
    <row r="560" spans="1:25" x14ac:dyDescent="0.2">
      <c r="A560" s="69" t="str">
        <f t="shared" si="128"/>
        <v/>
      </c>
      <c r="G560" s="131" t="str">
        <f>IF(B560&lt;&gt;"",IF(E560&lt;&gt;"",VLOOKUP(E560,Configuration!$C$4:$F$7,4,FALSE),0),"")</f>
        <v/>
      </c>
      <c r="H560" s="131" t="str">
        <f t="shared" si="123"/>
        <v/>
      </c>
      <c r="O560" s="55" t="b">
        <f t="shared" si="129"/>
        <v>0</v>
      </c>
      <c r="P560" s="55">
        <f t="shared" si="130"/>
        <v>0</v>
      </c>
      <c r="Q560" s="55">
        <f t="shared" si="131"/>
        <v>0</v>
      </c>
      <c r="R560" s="55">
        <f t="shared" si="132"/>
        <v>0</v>
      </c>
      <c r="S560" s="55">
        <f t="shared" si="124"/>
        <v>0</v>
      </c>
      <c r="T560" s="55">
        <f t="shared" si="125"/>
        <v>0</v>
      </c>
      <c r="U560" s="55">
        <f t="shared" si="126"/>
        <v>0</v>
      </c>
      <c r="V560" s="55" t="b">
        <f t="shared" si="133"/>
        <v>0</v>
      </c>
      <c r="W560" s="55" t="b">
        <f t="shared" si="134"/>
        <v>0</v>
      </c>
      <c r="X560" s="55" t="b">
        <f t="shared" si="135"/>
        <v>0</v>
      </c>
      <c r="Y560" s="55" t="str">
        <f t="shared" si="127"/>
        <v/>
      </c>
    </row>
    <row r="561" spans="1:25" x14ac:dyDescent="0.2">
      <c r="A561" s="69" t="str">
        <f t="shared" si="128"/>
        <v/>
      </c>
      <c r="G561" s="131" t="str">
        <f>IF(B561&lt;&gt;"",IF(E561&lt;&gt;"",VLOOKUP(E561,Configuration!$C$4:$F$7,4,FALSE),0),"")</f>
        <v/>
      </c>
      <c r="H561" s="131" t="str">
        <f t="shared" si="123"/>
        <v/>
      </c>
      <c r="O561" s="55" t="b">
        <f t="shared" si="129"/>
        <v>0</v>
      </c>
      <c r="P561" s="55">
        <f t="shared" si="130"/>
        <v>0</v>
      </c>
      <c r="Q561" s="55">
        <f t="shared" si="131"/>
        <v>0</v>
      </c>
      <c r="R561" s="55">
        <f t="shared" si="132"/>
        <v>0</v>
      </c>
      <c r="S561" s="55">
        <f t="shared" si="124"/>
        <v>0</v>
      </c>
      <c r="T561" s="55">
        <f t="shared" si="125"/>
        <v>0</v>
      </c>
      <c r="U561" s="55">
        <f t="shared" si="126"/>
        <v>0</v>
      </c>
      <c r="V561" s="55" t="b">
        <f t="shared" si="133"/>
        <v>0</v>
      </c>
      <c r="W561" s="55" t="b">
        <f t="shared" si="134"/>
        <v>0</v>
      </c>
      <c r="X561" s="55" t="b">
        <f t="shared" si="135"/>
        <v>0</v>
      </c>
      <c r="Y561" s="55" t="str">
        <f t="shared" si="127"/>
        <v/>
      </c>
    </row>
    <row r="562" spans="1:25" x14ac:dyDescent="0.2">
      <c r="A562" s="69" t="str">
        <f t="shared" si="128"/>
        <v/>
      </c>
      <c r="G562" s="131" t="str">
        <f>IF(B562&lt;&gt;"",IF(E562&lt;&gt;"",VLOOKUP(E562,Configuration!$C$4:$F$7,4,FALSE),0),"")</f>
        <v/>
      </c>
      <c r="H562" s="131" t="str">
        <f t="shared" si="123"/>
        <v/>
      </c>
      <c r="O562" s="55" t="b">
        <f t="shared" si="129"/>
        <v>0</v>
      </c>
      <c r="P562" s="55">
        <f t="shared" si="130"/>
        <v>0</v>
      </c>
      <c r="Q562" s="55">
        <f t="shared" si="131"/>
        <v>0</v>
      </c>
      <c r="R562" s="55">
        <f t="shared" si="132"/>
        <v>0</v>
      </c>
      <c r="S562" s="55">
        <f t="shared" si="124"/>
        <v>0</v>
      </c>
      <c r="T562" s="55">
        <f t="shared" si="125"/>
        <v>0</v>
      </c>
      <c r="U562" s="55">
        <f t="shared" si="126"/>
        <v>0</v>
      </c>
      <c r="V562" s="55" t="b">
        <f t="shared" si="133"/>
        <v>0</v>
      </c>
      <c r="W562" s="55" t="b">
        <f t="shared" si="134"/>
        <v>0</v>
      </c>
      <c r="X562" s="55" t="b">
        <f t="shared" si="135"/>
        <v>0</v>
      </c>
      <c r="Y562" s="55" t="str">
        <f t="shared" si="127"/>
        <v/>
      </c>
    </row>
    <row r="563" spans="1:25" x14ac:dyDescent="0.2">
      <c r="A563" s="69" t="str">
        <f t="shared" si="128"/>
        <v/>
      </c>
      <c r="G563" s="131" t="str">
        <f>IF(B563&lt;&gt;"",IF(E563&lt;&gt;"",VLOOKUP(E563,Configuration!$C$4:$F$7,4,FALSE),0),"")</f>
        <v/>
      </c>
      <c r="H563" s="131" t="str">
        <f t="shared" si="123"/>
        <v/>
      </c>
      <c r="O563" s="55" t="b">
        <f t="shared" si="129"/>
        <v>0</v>
      </c>
      <c r="P563" s="55">
        <f t="shared" si="130"/>
        <v>0</v>
      </c>
      <c r="Q563" s="55">
        <f t="shared" si="131"/>
        <v>0</v>
      </c>
      <c r="R563" s="55">
        <f t="shared" si="132"/>
        <v>0</v>
      </c>
      <c r="S563" s="55">
        <f t="shared" si="124"/>
        <v>0</v>
      </c>
      <c r="T563" s="55">
        <f t="shared" si="125"/>
        <v>0</v>
      </c>
      <c r="U563" s="55">
        <f t="shared" si="126"/>
        <v>0</v>
      </c>
      <c r="V563" s="55" t="b">
        <f t="shared" si="133"/>
        <v>0</v>
      </c>
      <c r="W563" s="55" t="b">
        <f t="shared" si="134"/>
        <v>0</v>
      </c>
      <c r="X563" s="55" t="b">
        <f t="shared" si="135"/>
        <v>0</v>
      </c>
      <c r="Y563" s="55" t="str">
        <f t="shared" si="127"/>
        <v/>
      </c>
    </row>
    <row r="564" spans="1:25" x14ac:dyDescent="0.2">
      <c r="A564" s="69" t="str">
        <f t="shared" si="128"/>
        <v/>
      </c>
      <c r="G564" s="131" t="str">
        <f>IF(B564&lt;&gt;"",IF(E564&lt;&gt;"",VLOOKUP(E564,Configuration!$C$4:$F$7,4,FALSE),0),"")</f>
        <v/>
      </c>
      <c r="H564" s="131" t="str">
        <f t="shared" si="123"/>
        <v/>
      </c>
      <c r="O564" s="55" t="b">
        <f t="shared" si="129"/>
        <v>0</v>
      </c>
      <c r="P564" s="55">
        <f t="shared" si="130"/>
        <v>0</v>
      </c>
      <c r="Q564" s="55">
        <f t="shared" si="131"/>
        <v>0</v>
      </c>
      <c r="R564" s="55">
        <f t="shared" si="132"/>
        <v>0</v>
      </c>
      <c r="S564" s="55">
        <f t="shared" si="124"/>
        <v>0</v>
      </c>
      <c r="T564" s="55">
        <f t="shared" si="125"/>
        <v>0</v>
      </c>
      <c r="U564" s="55">
        <f t="shared" si="126"/>
        <v>0</v>
      </c>
      <c r="V564" s="55" t="b">
        <f t="shared" si="133"/>
        <v>0</v>
      </c>
      <c r="W564" s="55" t="b">
        <f t="shared" si="134"/>
        <v>0</v>
      </c>
      <c r="X564" s="55" t="b">
        <f t="shared" si="135"/>
        <v>0</v>
      </c>
      <c r="Y564" s="55" t="str">
        <f t="shared" si="127"/>
        <v/>
      </c>
    </row>
    <row r="565" spans="1:25" x14ac:dyDescent="0.2">
      <c r="A565" s="69" t="str">
        <f t="shared" si="128"/>
        <v/>
      </c>
      <c r="G565" s="131" t="str">
        <f>IF(B565&lt;&gt;"",IF(E565&lt;&gt;"",VLOOKUP(E565,Configuration!$C$4:$F$7,4,FALSE),0),"")</f>
        <v/>
      </c>
      <c r="H565" s="131" t="str">
        <f t="shared" si="123"/>
        <v/>
      </c>
      <c r="O565" s="55" t="b">
        <f t="shared" si="129"/>
        <v>0</v>
      </c>
      <c r="P565" s="55">
        <f t="shared" si="130"/>
        <v>0</v>
      </c>
      <c r="Q565" s="55">
        <f t="shared" si="131"/>
        <v>0</v>
      </c>
      <c r="R565" s="55">
        <f t="shared" si="132"/>
        <v>0</v>
      </c>
      <c r="S565" s="55">
        <f t="shared" si="124"/>
        <v>0</v>
      </c>
      <c r="T565" s="55">
        <f t="shared" si="125"/>
        <v>0</v>
      </c>
      <c r="U565" s="55">
        <f t="shared" si="126"/>
        <v>0</v>
      </c>
      <c r="V565" s="55" t="b">
        <f t="shared" si="133"/>
        <v>0</v>
      </c>
      <c r="W565" s="55" t="b">
        <f t="shared" si="134"/>
        <v>0</v>
      </c>
      <c r="X565" s="55" t="b">
        <f t="shared" si="135"/>
        <v>0</v>
      </c>
      <c r="Y565" s="55" t="str">
        <f t="shared" si="127"/>
        <v/>
      </c>
    </row>
    <row r="566" spans="1:25" x14ac:dyDescent="0.2">
      <c r="A566" s="69" t="str">
        <f t="shared" si="128"/>
        <v/>
      </c>
      <c r="G566" s="131" t="str">
        <f>IF(B566&lt;&gt;"",IF(E566&lt;&gt;"",VLOOKUP(E566,Configuration!$C$4:$F$7,4,FALSE),0),"")</f>
        <v/>
      </c>
      <c r="H566" s="131" t="str">
        <f t="shared" si="123"/>
        <v/>
      </c>
      <c r="O566" s="55" t="b">
        <f t="shared" si="129"/>
        <v>0</v>
      </c>
      <c r="P566" s="55">
        <f t="shared" si="130"/>
        <v>0</v>
      </c>
      <c r="Q566" s="55">
        <f t="shared" si="131"/>
        <v>0</v>
      </c>
      <c r="R566" s="55">
        <f t="shared" si="132"/>
        <v>0</v>
      </c>
      <c r="S566" s="55">
        <f t="shared" si="124"/>
        <v>0</v>
      </c>
      <c r="T566" s="55">
        <f t="shared" si="125"/>
        <v>0</v>
      </c>
      <c r="U566" s="55">
        <f t="shared" si="126"/>
        <v>0</v>
      </c>
      <c r="V566" s="55" t="b">
        <f t="shared" si="133"/>
        <v>0</v>
      </c>
      <c r="W566" s="55" t="b">
        <f t="shared" si="134"/>
        <v>0</v>
      </c>
      <c r="X566" s="55" t="b">
        <f t="shared" si="135"/>
        <v>0</v>
      </c>
      <c r="Y566" s="55" t="str">
        <f t="shared" si="127"/>
        <v/>
      </c>
    </row>
    <row r="567" spans="1:25" x14ac:dyDescent="0.2">
      <c r="A567" s="69" t="str">
        <f t="shared" si="128"/>
        <v/>
      </c>
      <c r="G567" s="131" t="str">
        <f>IF(B567&lt;&gt;"",IF(E567&lt;&gt;"",VLOOKUP(E567,Configuration!$C$4:$F$7,4,FALSE),0),"")</f>
        <v/>
      </c>
      <c r="H567" s="131" t="str">
        <f t="shared" si="123"/>
        <v/>
      </c>
      <c r="O567" s="55" t="b">
        <f t="shared" si="129"/>
        <v>0</v>
      </c>
      <c r="P567" s="55">
        <f t="shared" si="130"/>
        <v>0</v>
      </c>
      <c r="Q567" s="55">
        <f t="shared" si="131"/>
        <v>0</v>
      </c>
      <c r="R567" s="55">
        <f t="shared" si="132"/>
        <v>0</v>
      </c>
      <c r="S567" s="55">
        <f t="shared" si="124"/>
        <v>0</v>
      </c>
      <c r="T567" s="55">
        <f t="shared" si="125"/>
        <v>0</v>
      </c>
      <c r="U567" s="55">
        <f t="shared" si="126"/>
        <v>0</v>
      </c>
      <c r="V567" s="55" t="b">
        <f t="shared" si="133"/>
        <v>0</v>
      </c>
      <c r="W567" s="55" t="b">
        <f t="shared" si="134"/>
        <v>0</v>
      </c>
      <c r="X567" s="55" t="b">
        <f t="shared" si="135"/>
        <v>0</v>
      </c>
      <c r="Y567" s="55" t="str">
        <f t="shared" si="127"/>
        <v/>
      </c>
    </row>
    <row r="568" spans="1:25" x14ac:dyDescent="0.2">
      <c r="A568" s="69" t="str">
        <f t="shared" si="128"/>
        <v/>
      </c>
      <c r="G568" s="131" t="str">
        <f>IF(B568&lt;&gt;"",IF(E568&lt;&gt;"",VLOOKUP(E568,Configuration!$C$4:$F$7,4,FALSE),0),"")</f>
        <v/>
      </c>
      <c r="H568" s="131" t="str">
        <f t="shared" si="123"/>
        <v/>
      </c>
      <c r="O568" s="55" t="b">
        <f t="shared" si="129"/>
        <v>0</v>
      </c>
      <c r="P568" s="55">
        <f t="shared" si="130"/>
        <v>0</v>
      </c>
      <c r="Q568" s="55">
        <f t="shared" si="131"/>
        <v>0</v>
      </c>
      <c r="R568" s="55">
        <f t="shared" si="132"/>
        <v>0</v>
      </c>
      <c r="S568" s="55">
        <f t="shared" si="124"/>
        <v>0</v>
      </c>
      <c r="T568" s="55">
        <f t="shared" si="125"/>
        <v>0</v>
      </c>
      <c r="U568" s="55">
        <f t="shared" si="126"/>
        <v>0</v>
      </c>
      <c r="V568" s="55" t="b">
        <f t="shared" si="133"/>
        <v>0</v>
      </c>
      <c r="W568" s="55" t="b">
        <f t="shared" si="134"/>
        <v>0</v>
      </c>
      <c r="X568" s="55" t="b">
        <f t="shared" si="135"/>
        <v>0</v>
      </c>
      <c r="Y568" s="55" t="str">
        <f t="shared" si="127"/>
        <v/>
      </c>
    </row>
    <row r="569" spans="1:25" x14ac:dyDescent="0.2">
      <c r="A569" s="69" t="str">
        <f t="shared" si="128"/>
        <v/>
      </c>
      <c r="G569" s="131" t="str">
        <f>IF(B569&lt;&gt;"",IF(E569&lt;&gt;"",VLOOKUP(E569,Configuration!$C$4:$F$7,4,FALSE),0),"")</f>
        <v/>
      </c>
      <c r="H569" s="131" t="str">
        <f t="shared" si="123"/>
        <v/>
      </c>
      <c r="O569" s="55" t="b">
        <f t="shared" si="129"/>
        <v>0</v>
      </c>
      <c r="P569" s="55">
        <f t="shared" si="130"/>
        <v>0</v>
      </c>
      <c r="Q569" s="55">
        <f t="shared" si="131"/>
        <v>0</v>
      </c>
      <c r="R569" s="55">
        <f t="shared" si="132"/>
        <v>0</v>
      </c>
      <c r="S569" s="55">
        <f t="shared" si="124"/>
        <v>0</v>
      </c>
      <c r="T569" s="55">
        <f t="shared" si="125"/>
        <v>0</v>
      </c>
      <c r="U569" s="55">
        <f t="shared" si="126"/>
        <v>0</v>
      </c>
      <c r="V569" s="55" t="b">
        <f t="shared" si="133"/>
        <v>0</v>
      </c>
      <c r="W569" s="55" t="b">
        <f t="shared" si="134"/>
        <v>0</v>
      </c>
      <c r="X569" s="55" t="b">
        <f t="shared" si="135"/>
        <v>0</v>
      </c>
      <c r="Y569" s="55" t="str">
        <f t="shared" si="127"/>
        <v/>
      </c>
    </row>
    <row r="570" spans="1:25" x14ac:dyDescent="0.2">
      <c r="A570" s="69" t="str">
        <f t="shared" si="128"/>
        <v/>
      </c>
      <c r="G570" s="131" t="str">
        <f>IF(B570&lt;&gt;"",IF(E570&lt;&gt;"",VLOOKUP(E570,Configuration!$C$4:$F$7,4,FALSE),0),"")</f>
        <v/>
      </c>
      <c r="H570" s="131" t="str">
        <f t="shared" si="123"/>
        <v/>
      </c>
      <c r="O570" s="55" t="b">
        <f t="shared" si="129"/>
        <v>0</v>
      </c>
      <c r="P570" s="55">
        <f t="shared" si="130"/>
        <v>0</v>
      </c>
      <c r="Q570" s="55">
        <f t="shared" si="131"/>
        <v>0</v>
      </c>
      <c r="R570" s="55">
        <f t="shared" si="132"/>
        <v>0</v>
      </c>
      <c r="S570" s="55">
        <f t="shared" si="124"/>
        <v>0</v>
      </c>
      <c r="T570" s="55">
        <f t="shared" si="125"/>
        <v>0</v>
      </c>
      <c r="U570" s="55">
        <f t="shared" si="126"/>
        <v>0</v>
      </c>
      <c r="V570" s="55" t="b">
        <f t="shared" si="133"/>
        <v>0</v>
      </c>
      <c r="W570" s="55" t="b">
        <f t="shared" si="134"/>
        <v>0</v>
      </c>
      <c r="X570" s="55" t="b">
        <f t="shared" si="135"/>
        <v>0</v>
      </c>
      <c r="Y570" s="55" t="str">
        <f t="shared" si="127"/>
        <v/>
      </c>
    </row>
    <row r="571" spans="1:25" x14ac:dyDescent="0.2">
      <c r="A571" s="69" t="str">
        <f t="shared" si="128"/>
        <v/>
      </c>
      <c r="G571" s="131" t="str">
        <f>IF(B571&lt;&gt;"",IF(E571&lt;&gt;"",VLOOKUP(E571,Configuration!$C$4:$F$7,4,FALSE),0),"")</f>
        <v/>
      </c>
      <c r="H571" s="131" t="str">
        <f t="shared" si="123"/>
        <v/>
      </c>
      <c r="O571" s="55" t="b">
        <f t="shared" si="129"/>
        <v>0</v>
      </c>
      <c r="P571" s="55">
        <f t="shared" si="130"/>
        <v>0</v>
      </c>
      <c r="Q571" s="55">
        <f t="shared" si="131"/>
        <v>0</v>
      </c>
      <c r="R571" s="55">
        <f t="shared" si="132"/>
        <v>0</v>
      </c>
      <c r="S571" s="55">
        <f t="shared" si="124"/>
        <v>0</v>
      </c>
      <c r="T571" s="55">
        <f t="shared" si="125"/>
        <v>0</v>
      </c>
      <c r="U571" s="55">
        <f t="shared" si="126"/>
        <v>0</v>
      </c>
      <c r="V571" s="55" t="b">
        <f t="shared" si="133"/>
        <v>0</v>
      </c>
      <c r="W571" s="55" t="b">
        <f t="shared" si="134"/>
        <v>0</v>
      </c>
      <c r="X571" s="55" t="b">
        <f t="shared" si="135"/>
        <v>0</v>
      </c>
      <c r="Y571" s="55" t="str">
        <f t="shared" si="127"/>
        <v/>
      </c>
    </row>
    <row r="572" spans="1:25" x14ac:dyDescent="0.2">
      <c r="A572" s="69" t="str">
        <f t="shared" si="128"/>
        <v/>
      </c>
      <c r="G572" s="131" t="str">
        <f>IF(B572&lt;&gt;"",IF(E572&lt;&gt;"",VLOOKUP(E572,Configuration!$C$4:$F$7,4,FALSE),0),"")</f>
        <v/>
      </c>
      <c r="H572" s="131" t="str">
        <f t="shared" si="123"/>
        <v/>
      </c>
      <c r="O572" s="55" t="b">
        <f t="shared" si="129"/>
        <v>0</v>
      </c>
      <c r="P572" s="55">
        <f t="shared" si="130"/>
        <v>0</v>
      </c>
      <c r="Q572" s="55">
        <f t="shared" si="131"/>
        <v>0</v>
      </c>
      <c r="R572" s="55">
        <f t="shared" si="132"/>
        <v>0</v>
      </c>
      <c r="S572" s="55">
        <f t="shared" si="124"/>
        <v>0</v>
      </c>
      <c r="T572" s="55">
        <f t="shared" si="125"/>
        <v>0</v>
      </c>
      <c r="U572" s="55">
        <f t="shared" si="126"/>
        <v>0</v>
      </c>
      <c r="V572" s="55" t="b">
        <f t="shared" si="133"/>
        <v>0</v>
      </c>
      <c r="W572" s="55" t="b">
        <f t="shared" si="134"/>
        <v>0</v>
      </c>
      <c r="X572" s="55" t="b">
        <f t="shared" si="135"/>
        <v>0</v>
      </c>
      <c r="Y572" s="55" t="str">
        <f t="shared" si="127"/>
        <v/>
      </c>
    </row>
    <row r="573" spans="1:25" x14ac:dyDescent="0.2">
      <c r="A573" s="69" t="str">
        <f t="shared" si="128"/>
        <v/>
      </c>
      <c r="G573" s="131" t="str">
        <f>IF(B573&lt;&gt;"",IF(E573&lt;&gt;"",VLOOKUP(E573,Configuration!$C$4:$F$7,4,FALSE),0),"")</f>
        <v/>
      </c>
      <c r="H573" s="131" t="str">
        <f t="shared" si="123"/>
        <v/>
      </c>
      <c r="O573" s="55" t="b">
        <f t="shared" si="129"/>
        <v>0</v>
      </c>
      <c r="P573" s="55">
        <f t="shared" si="130"/>
        <v>0</v>
      </c>
      <c r="Q573" s="55">
        <f t="shared" si="131"/>
        <v>0</v>
      </c>
      <c r="R573" s="55">
        <f t="shared" si="132"/>
        <v>0</v>
      </c>
      <c r="S573" s="55">
        <f t="shared" si="124"/>
        <v>0</v>
      </c>
      <c r="T573" s="55">
        <f t="shared" si="125"/>
        <v>0</v>
      </c>
      <c r="U573" s="55">
        <f t="shared" si="126"/>
        <v>0</v>
      </c>
      <c r="V573" s="55" t="b">
        <f t="shared" si="133"/>
        <v>0</v>
      </c>
      <c r="W573" s="55" t="b">
        <f t="shared" si="134"/>
        <v>0</v>
      </c>
      <c r="X573" s="55" t="b">
        <f t="shared" si="135"/>
        <v>0</v>
      </c>
      <c r="Y573" s="55" t="str">
        <f t="shared" si="127"/>
        <v/>
      </c>
    </row>
    <row r="574" spans="1:25" x14ac:dyDescent="0.2">
      <c r="A574" s="69" t="str">
        <f t="shared" si="128"/>
        <v/>
      </c>
      <c r="G574" s="131" t="str">
        <f>IF(B574&lt;&gt;"",IF(E574&lt;&gt;"",VLOOKUP(E574,Configuration!$C$4:$F$7,4,FALSE),0),"")</f>
        <v/>
      </c>
      <c r="H574" s="131" t="str">
        <f t="shared" si="123"/>
        <v/>
      </c>
      <c r="O574" s="55" t="b">
        <f t="shared" si="129"/>
        <v>0</v>
      </c>
      <c r="P574" s="55">
        <f t="shared" si="130"/>
        <v>0</v>
      </c>
      <c r="Q574" s="55">
        <f t="shared" si="131"/>
        <v>0</v>
      </c>
      <c r="R574" s="55">
        <f t="shared" si="132"/>
        <v>0</v>
      </c>
      <c r="S574" s="55">
        <f t="shared" si="124"/>
        <v>0</v>
      </c>
      <c r="T574" s="55">
        <f t="shared" si="125"/>
        <v>0</v>
      </c>
      <c r="U574" s="55">
        <f t="shared" si="126"/>
        <v>0</v>
      </c>
      <c r="V574" s="55" t="b">
        <f t="shared" si="133"/>
        <v>0</v>
      </c>
      <c r="W574" s="55" t="b">
        <f t="shared" si="134"/>
        <v>0</v>
      </c>
      <c r="X574" s="55" t="b">
        <f t="shared" si="135"/>
        <v>0</v>
      </c>
      <c r="Y574" s="55" t="str">
        <f t="shared" si="127"/>
        <v/>
      </c>
    </row>
    <row r="575" spans="1:25" x14ac:dyDescent="0.2">
      <c r="A575" s="69" t="str">
        <f t="shared" si="128"/>
        <v/>
      </c>
      <c r="G575" s="131" t="str">
        <f>IF(B575&lt;&gt;"",IF(E575&lt;&gt;"",VLOOKUP(E575,Configuration!$C$4:$F$7,4,FALSE),0),"")</f>
        <v/>
      </c>
      <c r="H575" s="131" t="str">
        <f t="shared" si="123"/>
        <v/>
      </c>
      <c r="O575" s="55" t="b">
        <f t="shared" si="129"/>
        <v>0</v>
      </c>
      <c r="P575" s="55">
        <f t="shared" si="130"/>
        <v>0</v>
      </c>
      <c r="Q575" s="55">
        <f t="shared" si="131"/>
        <v>0</v>
      </c>
      <c r="R575" s="55">
        <f t="shared" si="132"/>
        <v>0</v>
      </c>
      <c r="S575" s="55">
        <f t="shared" si="124"/>
        <v>0</v>
      </c>
      <c r="T575" s="55">
        <f t="shared" si="125"/>
        <v>0</v>
      </c>
      <c r="U575" s="55">
        <f t="shared" si="126"/>
        <v>0</v>
      </c>
      <c r="V575" s="55" t="b">
        <f t="shared" si="133"/>
        <v>0</v>
      </c>
      <c r="W575" s="55" t="b">
        <f t="shared" si="134"/>
        <v>0</v>
      </c>
      <c r="X575" s="55" t="b">
        <f t="shared" si="135"/>
        <v>0</v>
      </c>
      <c r="Y575" s="55" t="str">
        <f t="shared" si="127"/>
        <v/>
      </c>
    </row>
    <row r="576" spans="1:25" x14ac:dyDescent="0.2">
      <c r="A576" s="69" t="str">
        <f t="shared" si="128"/>
        <v/>
      </c>
      <c r="G576" s="131" t="str">
        <f>IF(B576&lt;&gt;"",IF(E576&lt;&gt;"",VLOOKUP(E576,Configuration!$C$4:$F$7,4,FALSE),0),"")</f>
        <v/>
      </c>
      <c r="H576" s="131" t="str">
        <f t="shared" si="123"/>
        <v/>
      </c>
      <c r="O576" s="55" t="b">
        <f t="shared" si="129"/>
        <v>0</v>
      </c>
      <c r="P576" s="55">
        <f t="shared" si="130"/>
        <v>0</v>
      </c>
      <c r="Q576" s="55">
        <f t="shared" si="131"/>
        <v>0</v>
      </c>
      <c r="R576" s="55">
        <f t="shared" si="132"/>
        <v>0</v>
      </c>
      <c r="S576" s="55">
        <f t="shared" si="124"/>
        <v>0</v>
      </c>
      <c r="T576" s="55">
        <f t="shared" si="125"/>
        <v>0</v>
      </c>
      <c r="U576" s="55">
        <f t="shared" si="126"/>
        <v>0</v>
      </c>
      <c r="V576" s="55" t="b">
        <f t="shared" si="133"/>
        <v>0</v>
      </c>
      <c r="W576" s="55" t="b">
        <f t="shared" si="134"/>
        <v>0</v>
      </c>
      <c r="X576" s="55" t="b">
        <f t="shared" si="135"/>
        <v>0</v>
      </c>
      <c r="Y576" s="55" t="str">
        <f t="shared" si="127"/>
        <v/>
      </c>
    </row>
    <row r="577" spans="1:25" x14ac:dyDescent="0.2">
      <c r="A577" s="69" t="str">
        <f t="shared" si="128"/>
        <v/>
      </c>
      <c r="G577" s="131" t="str">
        <f>IF(B577&lt;&gt;"",IF(E577&lt;&gt;"",VLOOKUP(E577,Configuration!$C$4:$F$7,4,FALSE),0),"")</f>
        <v/>
      </c>
      <c r="H577" s="131" t="str">
        <f t="shared" si="123"/>
        <v/>
      </c>
      <c r="O577" s="55" t="b">
        <f t="shared" si="129"/>
        <v>0</v>
      </c>
      <c r="P577" s="55">
        <f t="shared" si="130"/>
        <v>0</v>
      </c>
      <c r="Q577" s="55">
        <f t="shared" si="131"/>
        <v>0</v>
      </c>
      <c r="R577" s="55">
        <f t="shared" si="132"/>
        <v>0</v>
      </c>
      <c r="S577" s="55">
        <f t="shared" si="124"/>
        <v>0</v>
      </c>
      <c r="T577" s="55">
        <f t="shared" si="125"/>
        <v>0</v>
      </c>
      <c r="U577" s="55">
        <f t="shared" si="126"/>
        <v>0</v>
      </c>
      <c r="V577" s="55" t="b">
        <f t="shared" si="133"/>
        <v>0</v>
      </c>
      <c r="W577" s="55" t="b">
        <f t="shared" si="134"/>
        <v>0</v>
      </c>
      <c r="X577" s="55" t="b">
        <f t="shared" si="135"/>
        <v>0</v>
      </c>
      <c r="Y577" s="55" t="str">
        <f t="shared" si="127"/>
        <v/>
      </c>
    </row>
    <row r="578" spans="1:25" x14ac:dyDescent="0.2">
      <c r="A578" s="69" t="str">
        <f t="shared" si="128"/>
        <v/>
      </c>
      <c r="G578" s="131" t="str">
        <f>IF(B578&lt;&gt;"",IF(E578&lt;&gt;"",VLOOKUP(E578,Configuration!$C$4:$F$7,4,FALSE),0),"")</f>
        <v/>
      </c>
      <c r="H578" s="131" t="str">
        <f t="shared" si="123"/>
        <v/>
      </c>
      <c r="O578" s="55" t="b">
        <f t="shared" si="129"/>
        <v>0</v>
      </c>
      <c r="P578" s="55">
        <f t="shared" si="130"/>
        <v>0</v>
      </c>
      <c r="Q578" s="55">
        <f t="shared" si="131"/>
        <v>0</v>
      </c>
      <c r="R578" s="55">
        <f t="shared" si="132"/>
        <v>0</v>
      </c>
      <c r="S578" s="55">
        <f t="shared" si="124"/>
        <v>0</v>
      </c>
      <c r="T578" s="55">
        <f t="shared" si="125"/>
        <v>0</v>
      </c>
      <c r="U578" s="55">
        <f t="shared" si="126"/>
        <v>0</v>
      </c>
      <c r="V578" s="55" t="b">
        <f t="shared" si="133"/>
        <v>0</v>
      </c>
      <c r="W578" s="55" t="b">
        <f t="shared" si="134"/>
        <v>0</v>
      </c>
      <c r="X578" s="55" t="b">
        <f t="shared" si="135"/>
        <v>0</v>
      </c>
      <c r="Y578" s="55" t="str">
        <f t="shared" si="127"/>
        <v/>
      </c>
    </row>
    <row r="579" spans="1:25" x14ac:dyDescent="0.2">
      <c r="A579" s="69" t="str">
        <f t="shared" si="128"/>
        <v/>
      </c>
      <c r="G579" s="131" t="str">
        <f>IF(B579&lt;&gt;"",IF(E579&lt;&gt;"",VLOOKUP(E579,Configuration!$C$4:$F$7,4,FALSE),0),"")</f>
        <v/>
      </c>
      <c r="H579" s="131" t="str">
        <f t="shared" si="123"/>
        <v/>
      </c>
      <c r="O579" s="55" t="b">
        <f t="shared" si="129"/>
        <v>0</v>
      </c>
      <c r="P579" s="55">
        <f t="shared" si="130"/>
        <v>0</v>
      </c>
      <c r="Q579" s="55">
        <f t="shared" si="131"/>
        <v>0</v>
      </c>
      <c r="R579" s="55">
        <f t="shared" si="132"/>
        <v>0</v>
      </c>
      <c r="S579" s="55">
        <f t="shared" si="124"/>
        <v>0</v>
      </c>
      <c r="T579" s="55">
        <f t="shared" si="125"/>
        <v>0</v>
      </c>
      <c r="U579" s="55">
        <f t="shared" si="126"/>
        <v>0</v>
      </c>
      <c r="V579" s="55" t="b">
        <f t="shared" si="133"/>
        <v>0</v>
      </c>
      <c r="W579" s="55" t="b">
        <f t="shared" si="134"/>
        <v>0</v>
      </c>
      <c r="X579" s="55" t="b">
        <f t="shared" si="135"/>
        <v>0</v>
      </c>
      <c r="Y579" s="55" t="str">
        <f t="shared" si="127"/>
        <v/>
      </c>
    </row>
    <row r="580" spans="1:25" x14ac:dyDescent="0.2">
      <c r="A580" s="69" t="str">
        <f t="shared" si="128"/>
        <v/>
      </c>
      <c r="G580" s="131" t="str">
        <f>IF(B580&lt;&gt;"",IF(E580&lt;&gt;"",VLOOKUP(E580,Configuration!$C$4:$F$7,4,FALSE),0),"")</f>
        <v/>
      </c>
      <c r="H580" s="131" t="str">
        <f t="shared" si="123"/>
        <v/>
      </c>
      <c r="O580" s="55" t="b">
        <f t="shared" si="129"/>
        <v>0</v>
      </c>
      <c r="P580" s="55">
        <f t="shared" si="130"/>
        <v>0</v>
      </c>
      <c r="Q580" s="55">
        <f t="shared" si="131"/>
        <v>0</v>
      </c>
      <c r="R580" s="55">
        <f t="shared" si="132"/>
        <v>0</v>
      </c>
      <c r="S580" s="55">
        <f t="shared" si="124"/>
        <v>0</v>
      </c>
      <c r="T580" s="55">
        <f t="shared" si="125"/>
        <v>0</v>
      </c>
      <c r="U580" s="55">
        <f t="shared" si="126"/>
        <v>0</v>
      </c>
      <c r="V580" s="55" t="b">
        <f t="shared" si="133"/>
        <v>0</v>
      </c>
      <c r="W580" s="55" t="b">
        <f t="shared" si="134"/>
        <v>0</v>
      </c>
      <c r="X580" s="55" t="b">
        <f t="shared" si="135"/>
        <v>0</v>
      </c>
      <c r="Y580" s="55" t="str">
        <f t="shared" si="127"/>
        <v/>
      </c>
    </row>
    <row r="581" spans="1:25" x14ac:dyDescent="0.2">
      <c r="A581" s="69" t="str">
        <f t="shared" si="128"/>
        <v/>
      </c>
      <c r="G581" s="131" t="str">
        <f>IF(B581&lt;&gt;"",IF(E581&lt;&gt;"",VLOOKUP(E581,Configuration!$C$4:$F$7,4,FALSE),0),"")</f>
        <v/>
      </c>
      <c r="H581" s="131" t="str">
        <f t="shared" ref="H581:H644" si="136">IF(B581&lt;&gt;"",IF(AND(E581&lt;&gt;"",K581&lt;&gt;_out),G581*IF(F581&gt;0,F581,1),0),"")</f>
        <v/>
      </c>
      <c r="O581" s="55" t="b">
        <f t="shared" si="129"/>
        <v>0</v>
      </c>
      <c r="P581" s="55">
        <f t="shared" si="130"/>
        <v>0</v>
      </c>
      <c r="Q581" s="55">
        <f t="shared" si="131"/>
        <v>0</v>
      </c>
      <c r="R581" s="55">
        <f t="shared" si="132"/>
        <v>0</v>
      </c>
      <c r="S581" s="55">
        <f t="shared" ref="S581:S644" si="137">IF(LOWER(I581)=LOWER(_tolaunch),Y581,0)</f>
        <v>0</v>
      </c>
      <c r="T581" s="55">
        <f t="shared" ref="T581:T644" si="138">IF(LOWER(I581)=LOWER(_posibletolaunch),Y581,0)</f>
        <v>0</v>
      </c>
      <c r="U581" s="55">
        <f t="shared" ref="U581:U644" si="139">IF(LOWER(I581)=LOWER(_later),Y581,0)</f>
        <v>0</v>
      </c>
      <c r="V581" s="55" t="b">
        <f t="shared" si="133"/>
        <v>0</v>
      </c>
      <c r="W581" s="55" t="b">
        <f t="shared" si="134"/>
        <v>0</v>
      </c>
      <c r="X581" s="55" t="b">
        <f t="shared" si="135"/>
        <v>0</v>
      </c>
      <c r="Y581" s="55" t="str">
        <f t="shared" ref="Y581:Y644" si="140">IF(B581&lt;&gt;"",IF(AND(E581&lt;&gt;"",K581=_out),G581*IF(F581&gt;0,F581,1),0),"")</f>
        <v/>
      </c>
    </row>
    <row r="582" spans="1:25" x14ac:dyDescent="0.2">
      <c r="A582" s="69" t="str">
        <f t="shared" si="128"/>
        <v/>
      </c>
      <c r="G582" s="131" t="str">
        <f>IF(B582&lt;&gt;"",IF(E582&lt;&gt;"",VLOOKUP(E582,Configuration!$C$4:$F$7,4,FALSE),0),"")</f>
        <v/>
      </c>
      <c r="H582" s="131" t="str">
        <f t="shared" si="136"/>
        <v/>
      </c>
      <c r="O582" s="55" t="b">
        <f t="shared" si="129"/>
        <v>0</v>
      </c>
      <c r="P582" s="55">
        <f t="shared" si="130"/>
        <v>0</v>
      </c>
      <c r="Q582" s="55">
        <f t="shared" si="131"/>
        <v>0</v>
      </c>
      <c r="R582" s="55">
        <f t="shared" si="132"/>
        <v>0</v>
      </c>
      <c r="S582" s="55">
        <f t="shared" si="137"/>
        <v>0</v>
      </c>
      <c r="T582" s="55">
        <f t="shared" si="138"/>
        <v>0</v>
      </c>
      <c r="U582" s="55">
        <f t="shared" si="139"/>
        <v>0</v>
      </c>
      <c r="V582" s="55" t="b">
        <f t="shared" si="133"/>
        <v>0</v>
      </c>
      <c r="W582" s="55" t="b">
        <f t="shared" si="134"/>
        <v>0</v>
      </c>
      <c r="X582" s="55" t="b">
        <f t="shared" si="135"/>
        <v>0</v>
      </c>
      <c r="Y582" s="55" t="str">
        <f t="shared" si="140"/>
        <v/>
      </c>
    </row>
    <row r="583" spans="1:25" x14ac:dyDescent="0.2">
      <c r="A583" s="69" t="str">
        <f t="shared" si="128"/>
        <v/>
      </c>
      <c r="G583" s="131" t="str">
        <f>IF(B583&lt;&gt;"",IF(E583&lt;&gt;"",VLOOKUP(E583,Configuration!$C$4:$F$7,4,FALSE),0),"")</f>
        <v/>
      </c>
      <c r="H583" s="131" t="str">
        <f t="shared" si="136"/>
        <v/>
      </c>
      <c r="O583" s="55" t="b">
        <f t="shared" si="129"/>
        <v>0</v>
      </c>
      <c r="P583" s="55">
        <f t="shared" si="130"/>
        <v>0</v>
      </c>
      <c r="Q583" s="55">
        <f t="shared" si="131"/>
        <v>0</v>
      </c>
      <c r="R583" s="55">
        <f t="shared" si="132"/>
        <v>0</v>
      </c>
      <c r="S583" s="55">
        <f t="shared" si="137"/>
        <v>0</v>
      </c>
      <c r="T583" s="55">
        <f t="shared" si="138"/>
        <v>0</v>
      </c>
      <c r="U583" s="55">
        <f t="shared" si="139"/>
        <v>0</v>
      </c>
      <c r="V583" s="55" t="b">
        <f t="shared" si="133"/>
        <v>0</v>
      </c>
      <c r="W583" s="55" t="b">
        <f t="shared" si="134"/>
        <v>0</v>
      </c>
      <c r="X583" s="55" t="b">
        <f t="shared" si="135"/>
        <v>0</v>
      </c>
      <c r="Y583" s="55" t="str">
        <f t="shared" si="140"/>
        <v/>
      </c>
    </row>
    <row r="584" spans="1:25" x14ac:dyDescent="0.2">
      <c r="A584" s="69" t="str">
        <f t="shared" si="128"/>
        <v/>
      </c>
      <c r="G584" s="131" t="str">
        <f>IF(B584&lt;&gt;"",IF(E584&lt;&gt;"",VLOOKUP(E584,Configuration!$C$4:$F$7,4,FALSE),0),"")</f>
        <v/>
      </c>
      <c r="H584" s="131" t="str">
        <f t="shared" si="136"/>
        <v/>
      </c>
      <c r="O584" s="55" t="b">
        <f t="shared" si="129"/>
        <v>0</v>
      </c>
      <c r="P584" s="55">
        <f t="shared" si="130"/>
        <v>0</v>
      </c>
      <c r="Q584" s="55">
        <f t="shared" si="131"/>
        <v>0</v>
      </c>
      <c r="R584" s="55">
        <f t="shared" si="132"/>
        <v>0</v>
      </c>
      <c r="S584" s="55">
        <f t="shared" si="137"/>
        <v>0</v>
      </c>
      <c r="T584" s="55">
        <f t="shared" si="138"/>
        <v>0</v>
      </c>
      <c r="U584" s="55">
        <f t="shared" si="139"/>
        <v>0</v>
      </c>
      <c r="V584" s="55" t="b">
        <f t="shared" si="133"/>
        <v>0</v>
      </c>
      <c r="W584" s="55" t="b">
        <f t="shared" si="134"/>
        <v>0</v>
      </c>
      <c r="X584" s="55" t="b">
        <f t="shared" si="135"/>
        <v>0</v>
      </c>
      <c r="Y584" s="55" t="str">
        <f t="shared" si="140"/>
        <v/>
      </c>
    </row>
    <row r="585" spans="1:25" x14ac:dyDescent="0.2">
      <c r="A585" s="69" t="str">
        <f t="shared" si="128"/>
        <v/>
      </c>
      <c r="G585" s="131" t="str">
        <f>IF(B585&lt;&gt;"",IF(E585&lt;&gt;"",VLOOKUP(E585,Configuration!$C$4:$F$7,4,FALSE),0),"")</f>
        <v/>
      </c>
      <c r="H585" s="131" t="str">
        <f t="shared" si="136"/>
        <v/>
      </c>
      <c r="O585" s="55" t="b">
        <f t="shared" si="129"/>
        <v>0</v>
      </c>
      <c r="P585" s="55">
        <f t="shared" si="130"/>
        <v>0</v>
      </c>
      <c r="Q585" s="55">
        <f t="shared" si="131"/>
        <v>0</v>
      </c>
      <c r="R585" s="55">
        <f t="shared" si="132"/>
        <v>0</v>
      </c>
      <c r="S585" s="55">
        <f t="shared" si="137"/>
        <v>0</v>
      </c>
      <c r="T585" s="55">
        <f t="shared" si="138"/>
        <v>0</v>
      </c>
      <c r="U585" s="55">
        <f t="shared" si="139"/>
        <v>0</v>
      </c>
      <c r="V585" s="55" t="b">
        <f t="shared" si="133"/>
        <v>0</v>
      </c>
      <c r="W585" s="55" t="b">
        <f t="shared" si="134"/>
        <v>0</v>
      </c>
      <c r="X585" s="55" t="b">
        <f t="shared" si="135"/>
        <v>0</v>
      </c>
      <c r="Y585" s="55" t="str">
        <f t="shared" si="140"/>
        <v/>
      </c>
    </row>
    <row r="586" spans="1:25" x14ac:dyDescent="0.2">
      <c r="A586" s="69" t="str">
        <f t="shared" si="128"/>
        <v/>
      </c>
      <c r="G586" s="131" t="str">
        <f>IF(B586&lt;&gt;"",IF(E586&lt;&gt;"",VLOOKUP(E586,Configuration!$C$4:$F$7,4,FALSE),0),"")</f>
        <v/>
      </c>
      <c r="H586" s="131" t="str">
        <f t="shared" si="136"/>
        <v/>
      </c>
      <c r="O586" s="55" t="b">
        <f t="shared" si="129"/>
        <v>0</v>
      </c>
      <c r="P586" s="55">
        <f t="shared" si="130"/>
        <v>0</v>
      </c>
      <c r="Q586" s="55">
        <f t="shared" si="131"/>
        <v>0</v>
      </c>
      <c r="R586" s="55">
        <f t="shared" si="132"/>
        <v>0</v>
      </c>
      <c r="S586" s="55">
        <f t="shared" si="137"/>
        <v>0</v>
      </c>
      <c r="T586" s="55">
        <f t="shared" si="138"/>
        <v>0</v>
      </c>
      <c r="U586" s="55">
        <f t="shared" si="139"/>
        <v>0</v>
      </c>
      <c r="V586" s="55" t="b">
        <f t="shared" si="133"/>
        <v>0</v>
      </c>
      <c r="W586" s="55" t="b">
        <f t="shared" si="134"/>
        <v>0</v>
      </c>
      <c r="X586" s="55" t="b">
        <f t="shared" si="135"/>
        <v>0</v>
      </c>
      <c r="Y586" s="55" t="str">
        <f t="shared" si="140"/>
        <v/>
      </c>
    </row>
    <row r="587" spans="1:25" x14ac:dyDescent="0.2">
      <c r="A587" s="69" t="str">
        <f t="shared" si="128"/>
        <v/>
      </c>
      <c r="G587" s="131" t="str">
        <f>IF(B587&lt;&gt;"",IF(E587&lt;&gt;"",VLOOKUP(E587,Configuration!$C$4:$F$7,4,FALSE),0),"")</f>
        <v/>
      </c>
      <c r="H587" s="131" t="str">
        <f t="shared" si="136"/>
        <v/>
      </c>
      <c r="O587" s="55" t="b">
        <f t="shared" si="129"/>
        <v>0</v>
      </c>
      <c r="P587" s="55">
        <f t="shared" si="130"/>
        <v>0</v>
      </c>
      <c r="Q587" s="55">
        <f t="shared" si="131"/>
        <v>0</v>
      </c>
      <c r="R587" s="55">
        <f t="shared" si="132"/>
        <v>0</v>
      </c>
      <c r="S587" s="55">
        <f t="shared" si="137"/>
        <v>0</v>
      </c>
      <c r="T587" s="55">
        <f t="shared" si="138"/>
        <v>0</v>
      </c>
      <c r="U587" s="55">
        <f t="shared" si="139"/>
        <v>0</v>
      </c>
      <c r="V587" s="55" t="b">
        <f t="shared" si="133"/>
        <v>0</v>
      </c>
      <c r="W587" s="55" t="b">
        <f t="shared" si="134"/>
        <v>0</v>
      </c>
      <c r="X587" s="55" t="b">
        <f t="shared" si="135"/>
        <v>0</v>
      </c>
      <c r="Y587" s="55" t="str">
        <f t="shared" si="140"/>
        <v/>
      </c>
    </row>
    <row r="588" spans="1:25" x14ac:dyDescent="0.2">
      <c r="A588" s="69" t="str">
        <f t="shared" si="128"/>
        <v/>
      </c>
      <c r="G588" s="131" t="str">
        <f>IF(B588&lt;&gt;"",IF(E588&lt;&gt;"",VLOOKUP(E588,Configuration!$C$4:$F$7,4,FALSE),0),"")</f>
        <v/>
      </c>
      <c r="H588" s="131" t="str">
        <f t="shared" si="136"/>
        <v/>
      </c>
      <c r="O588" s="55" t="b">
        <f t="shared" si="129"/>
        <v>0</v>
      </c>
      <c r="P588" s="55">
        <f t="shared" si="130"/>
        <v>0</v>
      </c>
      <c r="Q588" s="55">
        <f t="shared" si="131"/>
        <v>0</v>
      </c>
      <c r="R588" s="55">
        <f t="shared" si="132"/>
        <v>0</v>
      </c>
      <c r="S588" s="55">
        <f t="shared" si="137"/>
        <v>0</v>
      </c>
      <c r="T588" s="55">
        <f t="shared" si="138"/>
        <v>0</v>
      </c>
      <c r="U588" s="55">
        <f t="shared" si="139"/>
        <v>0</v>
      </c>
      <c r="V588" s="55" t="b">
        <f t="shared" si="133"/>
        <v>0</v>
      </c>
      <c r="W588" s="55" t="b">
        <f t="shared" si="134"/>
        <v>0</v>
      </c>
      <c r="X588" s="55" t="b">
        <f t="shared" si="135"/>
        <v>0</v>
      </c>
      <c r="Y588" s="55" t="str">
        <f t="shared" si="140"/>
        <v/>
      </c>
    </row>
    <row r="589" spans="1:25" x14ac:dyDescent="0.2">
      <c r="A589" s="69" t="str">
        <f t="shared" si="128"/>
        <v/>
      </c>
      <c r="G589" s="131" t="str">
        <f>IF(B589&lt;&gt;"",IF(E589&lt;&gt;"",VLOOKUP(E589,Configuration!$C$4:$F$7,4,FALSE),0),"")</f>
        <v/>
      </c>
      <c r="H589" s="131" t="str">
        <f t="shared" si="136"/>
        <v/>
      </c>
      <c r="O589" s="55" t="b">
        <f t="shared" si="129"/>
        <v>0</v>
      </c>
      <c r="P589" s="55">
        <f t="shared" si="130"/>
        <v>0</v>
      </c>
      <c r="Q589" s="55">
        <f t="shared" si="131"/>
        <v>0</v>
      </c>
      <c r="R589" s="55">
        <f t="shared" si="132"/>
        <v>0</v>
      </c>
      <c r="S589" s="55">
        <f t="shared" si="137"/>
        <v>0</v>
      </c>
      <c r="T589" s="55">
        <f t="shared" si="138"/>
        <v>0</v>
      </c>
      <c r="U589" s="55">
        <f t="shared" si="139"/>
        <v>0</v>
      </c>
      <c r="V589" s="55" t="b">
        <f t="shared" si="133"/>
        <v>0</v>
      </c>
      <c r="W589" s="55" t="b">
        <f t="shared" si="134"/>
        <v>0</v>
      </c>
      <c r="X589" s="55" t="b">
        <f t="shared" si="135"/>
        <v>0</v>
      </c>
      <c r="Y589" s="55" t="str">
        <f t="shared" si="140"/>
        <v/>
      </c>
    </row>
    <row r="590" spans="1:25" x14ac:dyDescent="0.2">
      <c r="A590" s="69" t="str">
        <f t="shared" si="128"/>
        <v/>
      </c>
      <c r="G590" s="131" t="str">
        <f>IF(B590&lt;&gt;"",IF(E590&lt;&gt;"",VLOOKUP(E590,Configuration!$C$4:$F$7,4,FALSE),0),"")</f>
        <v/>
      </c>
      <c r="H590" s="131" t="str">
        <f t="shared" si="136"/>
        <v/>
      </c>
      <c r="O590" s="55" t="b">
        <f t="shared" si="129"/>
        <v>0</v>
      </c>
      <c r="P590" s="55">
        <f t="shared" si="130"/>
        <v>0</v>
      </c>
      <c r="Q590" s="55">
        <f t="shared" si="131"/>
        <v>0</v>
      </c>
      <c r="R590" s="55">
        <f t="shared" si="132"/>
        <v>0</v>
      </c>
      <c r="S590" s="55">
        <f t="shared" si="137"/>
        <v>0</v>
      </c>
      <c r="T590" s="55">
        <f t="shared" si="138"/>
        <v>0</v>
      </c>
      <c r="U590" s="55">
        <f t="shared" si="139"/>
        <v>0</v>
      </c>
      <c r="V590" s="55" t="b">
        <f t="shared" si="133"/>
        <v>0</v>
      </c>
      <c r="W590" s="55" t="b">
        <f t="shared" si="134"/>
        <v>0</v>
      </c>
      <c r="X590" s="55" t="b">
        <f t="shared" si="135"/>
        <v>0</v>
      </c>
      <c r="Y590" s="55" t="str">
        <f t="shared" si="140"/>
        <v/>
      </c>
    </row>
    <row r="591" spans="1:25" x14ac:dyDescent="0.2">
      <c r="A591" s="69" t="str">
        <f t="shared" si="128"/>
        <v/>
      </c>
      <c r="G591" s="131" t="str">
        <f>IF(B591&lt;&gt;"",IF(E591&lt;&gt;"",VLOOKUP(E591,Configuration!$C$4:$F$7,4,FALSE),0),"")</f>
        <v/>
      </c>
      <c r="H591" s="131" t="str">
        <f t="shared" si="136"/>
        <v/>
      </c>
      <c r="O591" s="55" t="b">
        <f t="shared" si="129"/>
        <v>0</v>
      </c>
      <c r="P591" s="55">
        <f t="shared" si="130"/>
        <v>0</v>
      </c>
      <c r="Q591" s="55">
        <f t="shared" si="131"/>
        <v>0</v>
      </c>
      <c r="R591" s="55">
        <f t="shared" si="132"/>
        <v>0</v>
      </c>
      <c r="S591" s="55">
        <f t="shared" si="137"/>
        <v>0</v>
      </c>
      <c r="T591" s="55">
        <f t="shared" si="138"/>
        <v>0</v>
      </c>
      <c r="U591" s="55">
        <f t="shared" si="139"/>
        <v>0</v>
      </c>
      <c r="V591" s="55" t="b">
        <f t="shared" si="133"/>
        <v>0</v>
      </c>
      <c r="W591" s="55" t="b">
        <f t="shared" si="134"/>
        <v>0</v>
      </c>
      <c r="X591" s="55" t="b">
        <f t="shared" si="135"/>
        <v>0</v>
      </c>
      <c r="Y591" s="55" t="str">
        <f t="shared" si="140"/>
        <v/>
      </c>
    </row>
    <row r="592" spans="1:25" x14ac:dyDescent="0.2">
      <c r="A592" s="69" t="str">
        <f t="shared" si="128"/>
        <v/>
      </c>
      <c r="G592" s="131" t="str">
        <f>IF(B592&lt;&gt;"",IF(E592&lt;&gt;"",VLOOKUP(E592,Configuration!$C$4:$F$7,4,FALSE),0),"")</f>
        <v/>
      </c>
      <c r="H592" s="131" t="str">
        <f t="shared" si="136"/>
        <v/>
      </c>
      <c r="O592" s="55" t="b">
        <f t="shared" si="129"/>
        <v>0</v>
      </c>
      <c r="P592" s="55">
        <f t="shared" si="130"/>
        <v>0</v>
      </c>
      <c r="Q592" s="55">
        <f t="shared" si="131"/>
        <v>0</v>
      </c>
      <c r="R592" s="55">
        <f t="shared" si="132"/>
        <v>0</v>
      </c>
      <c r="S592" s="55">
        <f t="shared" si="137"/>
        <v>0</v>
      </c>
      <c r="T592" s="55">
        <f t="shared" si="138"/>
        <v>0</v>
      </c>
      <c r="U592" s="55">
        <f t="shared" si="139"/>
        <v>0</v>
      </c>
      <c r="V592" s="55" t="b">
        <f t="shared" si="133"/>
        <v>0</v>
      </c>
      <c r="W592" s="55" t="b">
        <f t="shared" si="134"/>
        <v>0</v>
      </c>
      <c r="X592" s="55" t="b">
        <f t="shared" si="135"/>
        <v>0</v>
      </c>
      <c r="Y592" s="55" t="str">
        <f t="shared" si="140"/>
        <v/>
      </c>
    </row>
    <row r="593" spans="1:25" x14ac:dyDescent="0.2">
      <c r="A593" s="69" t="str">
        <f t="shared" si="128"/>
        <v/>
      </c>
      <c r="G593" s="131" t="str">
        <f>IF(B593&lt;&gt;"",IF(E593&lt;&gt;"",VLOOKUP(E593,Configuration!$C$4:$F$7,4,FALSE),0),"")</f>
        <v/>
      </c>
      <c r="H593" s="131" t="str">
        <f t="shared" si="136"/>
        <v/>
      </c>
      <c r="O593" s="55" t="b">
        <f t="shared" si="129"/>
        <v>0</v>
      </c>
      <c r="P593" s="55">
        <f t="shared" si="130"/>
        <v>0</v>
      </c>
      <c r="Q593" s="55">
        <f t="shared" si="131"/>
        <v>0</v>
      </c>
      <c r="R593" s="55">
        <f t="shared" si="132"/>
        <v>0</v>
      </c>
      <c r="S593" s="55">
        <f t="shared" si="137"/>
        <v>0</v>
      </c>
      <c r="T593" s="55">
        <f t="shared" si="138"/>
        <v>0</v>
      </c>
      <c r="U593" s="55">
        <f t="shared" si="139"/>
        <v>0</v>
      </c>
      <c r="V593" s="55" t="b">
        <f t="shared" si="133"/>
        <v>0</v>
      </c>
      <c r="W593" s="55" t="b">
        <f t="shared" si="134"/>
        <v>0</v>
      </c>
      <c r="X593" s="55" t="b">
        <f t="shared" si="135"/>
        <v>0</v>
      </c>
      <c r="Y593" s="55" t="str">
        <f t="shared" si="140"/>
        <v/>
      </c>
    </row>
    <row r="594" spans="1:25" x14ac:dyDescent="0.2">
      <c r="A594" s="69" t="str">
        <f t="shared" si="128"/>
        <v/>
      </c>
      <c r="G594" s="131" t="str">
        <f>IF(B594&lt;&gt;"",IF(E594&lt;&gt;"",VLOOKUP(E594,Configuration!$C$4:$F$7,4,FALSE),0),"")</f>
        <v/>
      </c>
      <c r="H594" s="131" t="str">
        <f t="shared" si="136"/>
        <v/>
      </c>
      <c r="O594" s="55" t="b">
        <f t="shared" si="129"/>
        <v>0</v>
      </c>
      <c r="P594" s="55">
        <f t="shared" si="130"/>
        <v>0</v>
      </c>
      <c r="Q594" s="55">
        <f t="shared" si="131"/>
        <v>0</v>
      </c>
      <c r="R594" s="55">
        <f t="shared" si="132"/>
        <v>0</v>
      </c>
      <c r="S594" s="55">
        <f t="shared" si="137"/>
        <v>0</v>
      </c>
      <c r="T594" s="55">
        <f t="shared" si="138"/>
        <v>0</v>
      </c>
      <c r="U594" s="55">
        <f t="shared" si="139"/>
        <v>0</v>
      </c>
      <c r="V594" s="55" t="b">
        <f t="shared" si="133"/>
        <v>0</v>
      </c>
      <c r="W594" s="55" t="b">
        <f t="shared" si="134"/>
        <v>0</v>
      </c>
      <c r="X594" s="55" t="b">
        <f t="shared" si="135"/>
        <v>0</v>
      </c>
      <c r="Y594" s="55" t="str">
        <f t="shared" si="140"/>
        <v/>
      </c>
    </row>
    <row r="595" spans="1:25" x14ac:dyDescent="0.2">
      <c r="A595" s="69" t="str">
        <f t="shared" si="128"/>
        <v/>
      </c>
      <c r="G595" s="131" t="str">
        <f>IF(B595&lt;&gt;"",IF(E595&lt;&gt;"",VLOOKUP(E595,Configuration!$C$4:$F$7,4,FALSE),0),"")</f>
        <v/>
      </c>
      <c r="H595" s="131" t="str">
        <f t="shared" si="136"/>
        <v/>
      </c>
      <c r="O595" s="55" t="b">
        <f t="shared" si="129"/>
        <v>0</v>
      </c>
      <c r="P595" s="55">
        <f t="shared" si="130"/>
        <v>0</v>
      </c>
      <c r="Q595" s="55">
        <f t="shared" si="131"/>
        <v>0</v>
      </c>
      <c r="R595" s="55">
        <f t="shared" si="132"/>
        <v>0</v>
      </c>
      <c r="S595" s="55">
        <f t="shared" si="137"/>
        <v>0</v>
      </c>
      <c r="T595" s="55">
        <f t="shared" si="138"/>
        <v>0</v>
      </c>
      <c r="U595" s="55">
        <f t="shared" si="139"/>
        <v>0</v>
      </c>
      <c r="V595" s="55" t="b">
        <f t="shared" si="133"/>
        <v>0</v>
      </c>
      <c r="W595" s="55" t="b">
        <f t="shared" si="134"/>
        <v>0</v>
      </c>
      <c r="X595" s="55" t="b">
        <f t="shared" si="135"/>
        <v>0</v>
      </c>
      <c r="Y595" s="55" t="str">
        <f t="shared" si="140"/>
        <v/>
      </c>
    </row>
    <row r="596" spans="1:25" x14ac:dyDescent="0.2">
      <c r="A596" s="69" t="str">
        <f t="shared" si="128"/>
        <v/>
      </c>
      <c r="G596" s="131" t="str">
        <f>IF(B596&lt;&gt;"",IF(E596&lt;&gt;"",VLOOKUP(E596,Configuration!$C$4:$F$7,4,FALSE),0),"")</f>
        <v/>
      </c>
      <c r="H596" s="131" t="str">
        <f t="shared" si="136"/>
        <v/>
      </c>
      <c r="O596" s="55" t="b">
        <f t="shared" si="129"/>
        <v>0</v>
      </c>
      <c r="P596" s="55">
        <f t="shared" si="130"/>
        <v>0</v>
      </c>
      <c r="Q596" s="55">
        <f t="shared" si="131"/>
        <v>0</v>
      </c>
      <c r="R596" s="55">
        <f t="shared" si="132"/>
        <v>0</v>
      </c>
      <c r="S596" s="55">
        <f t="shared" si="137"/>
        <v>0</v>
      </c>
      <c r="T596" s="55">
        <f t="shared" si="138"/>
        <v>0</v>
      </c>
      <c r="U596" s="55">
        <f t="shared" si="139"/>
        <v>0</v>
      </c>
      <c r="V596" s="55" t="b">
        <f t="shared" si="133"/>
        <v>0</v>
      </c>
      <c r="W596" s="55" t="b">
        <f t="shared" si="134"/>
        <v>0</v>
      </c>
      <c r="X596" s="55" t="b">
        <f t="shared" si="135"/>
        <v>0</v>
      </c>
      <c r="Y596" s="55" t="str">
        <f t="shared" si="140"/>
        <v/>
      </c>
    </row>
    <row r="597" spans="1:25" x14ac:dyDescent="0.2">
      <c r="A597" s="69" t="str">
        <f t="shared" si="128"/>
        <v/>
      </c>
      <c r="G597" s="131" t="str">
        <f>IF(B597&lt;&gt;"",IF(E597&lt;&gt;"",VLOOKUP(E597,Configuration!$C$4:$F$7,4,FALSE),0),"")</f>
        <v/>
      </c>
      <c r="H597" s="131" t="str">
        <f t="shared" si="136"/>
        <v/>
      </c>
      <c r="O597" s="55" t="b">
        <f t="shared" si="129"/>
        <v>0</v>
      </c>
      <c r="P597" s="55">
        <f t="shared" si="130"/>
        <v>0</v>
      </c>
      <c r="Q597" s="55">
        <f t="shared" si="131"/>
        <v>0</v>
      </c>
      <c r="R597" s="55">
        <f t="shared" si="132"/>
        <v>0</v>
      </c>
      <c r="S597" s="55">
        <f t="shared" si="137"/>
        <v>0</v>
      </c>
      <c r="T597" s="55">
        <f t="shared" si="138"/>
        <v>0</v>
      </c>
      <c r="U597" s="55">
        <f t="shared" si="139"/>
        <v>0</v>
      </c>
      <c r="V597" s="55" t="b">
        <f t="shared" si="133"/>
        <v>0</v>
      </c>
      <c r="W597" s="55" t="b">
        <f t="shared" si="134"/>
        <v>0</v>
      </c>
      <c r="X597" s="55" t="b">
        <f t="shared" si="135"/>
        <v>0</v>
      </c>
      <c r="Y597" s="55" t="str">
        <f t="shared" si="140"/>
        <v/>
      </c>
    </row>
    <row r="598" spans="1:25" x14ac:dyDescent="0.2">
      <c r="A598" s="69" t="str">
        <f t="shared" si="128"/>
        <v/>
      </c>
      <c r="G598" s="131" t="str">
        <f>IF(B598&lt;&gt;"",IF(E598&lt;&gt;"",VLOOKUP(E598,Configuration!$C$4:$F$7,4,FALSE),0),"")</f>
        <v/>
      </c>
      <c r="H598" s="131" t="str">
        <f t="shared" si="136"/>
        <v/>
      </c>
      <c r="O598" s="55" t="b">
        <f t="shared" si="129"/>
        <v>0</v>
      </c>
      <c r="P598" s="55">
        <f t="shared" si="130"/>
        <v>0</v>
      </c>
      <c r="Q598" s="55">
        <f t="shared" si="131"/>
        <v>0</v>
      </c>
      <c r="R598" s="55">
        <f t="shared" si="132"/>
        <v>0</v>
      </c>
      <c r="S598" s="55">
        <f t="shared" si="137"/>
        <v>0</v>
      </c>
      <c r="T598" s="55">
        <f t="shared" si="138"/>
        <v>0</v>
      </c>
      <c r="U598" s="55">
        <f t="shared" si="139"/>
        <v>0</v>
      </c>
      <c r="V598" s="55" t="b">
        <f t="shared" si="133"/>
        <v>0</v>
      </c>
      <c r="W598" s="55" t="b">
        <f t="shared" si="134"/>
        <v>0</v>
      </c>
      <c r="X598" s="55" t="b">
        <f t="shared" si="135"/>
        <v>0</v>
      </c>
      <c r="Y598" s="55" t="str">
        <f t="shared" si="140"/>
        <v/>
      </c>
    </row>
    <row r="599" spans="1:25" x14ac:dyDescent="0.2">
      <c r="A599" s="69" t="str">
        <f t="shared" si="128"/>
        <v/>
      </c>
      <c r="G599" s="131" t="str">
        <f>IF(B599&lt;&gt;"",IF(E599&lt;&gt;"",VLOOKUP(E599,Configuration!$C$4:$F$7,4,FALSE),0),"")</f>
        <v/>
      </c>
      <c r="H599" s="131" t="str">
        <f t="shared" si="136"/>
        <v/>
      </c>
      <c r="O599" s="55" t="b">
        <f t="shared" si="129"/>
        <v>0</v>
      </c>
      <c r="P599" s="55">
        <f t="shared" si="130"/>
        <v>0</v>
      </c>
      <c r="Q599" s="55">
        <f t="shared" si="131"/>
        <v>0</v>
      </c>
      <c r="R599" s="55">
        <f t="shared" si="132"/>
        <v>0</v>
      </c>
      <c r="S599" s="55">
        <f t="shared" si="137"/>
        <v>0</v>
      </c>
      <c r="T599" s="55">
        <f t="shared" si="138"/>
        <v>0</v>
      </c>
      <c r="U599" s="55">
        <f t="shared" si="139"/>
        <v>0</v>
      </c>
      <c r="V599" s="55" t="b">
        <f t="shared" si="133"/>
        <v>0</v>
      </c>
      <c r="W599" s="55" t="b">
        <f t="shared" si="134"/>
        <v>0</v>
      </c>
      <c r="X599" s="55" t="b">
        <f t="shared" si="135"/>
        <v>0</v>
      </c>
      <c r="Y599" s="55" t="str">
        <f t="shared" si="140"/>
        <v/>
      </c>
    </row>
    <row r="600" spans="1:25" x14ac:dyDescent="0.2">
      <c r="A600" s="69" t="str">
        <f t="shared" si="128"/>
        <v/>
      </c>
      <c r="G600" s="131" t="str">
        <f>IF(B600&lt;&gt;"",IF(E600&lt;&gt;"",VLOOKUP(E600,Configuration!$C$4:$F$7,4,FALSE),0),"")</f>
        <v/>
      </c>
      <c r="H600" s="131" t="str">
        <f t="shared" si="136"/>
        <v/>
      </c>
      <c r="O600" s="55" t="b">
        <f t="shared" si="129"/>
        <v>0</v>
      </c>
      <c r="P600" s="55">
        <f t="shared" si="130"/>
        <v>0</v>
      </c>
      <c r="Q600" s="55">
        <f t="shared" si="131"/>
        <v>0</v>
      </c>
      <c r="R600" s="55">
        <f t="shared" si="132"/>
        <v>0</v>
      </c>
      <c r="S600" s="55">
        <f t="shared" si="137"/>
        <v>0</v>
      </c>
      <c r="T600" s="55">
        <f t="shared" si="138"/>
        <v>0</v>
      </c>
      <c r="U600" s="55">
        <f t="shared" si="139"/>
        <v>0</v>
      </c>
      <c r="V600" s="55" t="b">
        <f t="shared" si="133"/>
        <v>0</v>
      </c>
      <c r="W600" s="55" t="b">
        <f t="shared" si="134"/>
        <v>0</v>
      </c>
      <c r="X600" s="55" t="b">
        <f t="shared" si="135"/>
        <v>0</v>
      </c>
      <c r="Y600" s="55" t="str">
        <f t="shared" si="140"/>
        <v/>
      </c>
    </row>
    <row r="601" spans="1:25" x14ac:dyDescent="0.2">
      <c r="A601" s="69" t="str">
        <f t="shared" si="128"/>
        <v/>
      </c>
      <c r="G601" s="131" t="str">
        <f>IF(B601&lt;&gt;"",IF(E601&lt;&gt;"",VLOOKUP(E601,Configuration!$C$4:$F$7,4,FALSE),0),"")</f>
        <v/>
      </c>
      <c r="H601" s="131" t="str">
        <f t="shared" si="136"/>
        <v/>
      </c>
      <c r="O601" s="55" t="b">
        <f t="shared" si="129"/>
        <v>0</v>
      </c>
      <c r="P601" s="55">
        <f t="shared" si="130"/>
        <v>0</v>
      </c>
      <c r="Q601" s="55">
        <f t="shared" si="131"/>
        <v>0</v>
      </c>
      <c r="R601" s="55">
        <f t="shared" si="132"/>
        <v>0</v>
      </c>
      <c r="S601" s="55">
        <f t="shared" si="137"/>
        <v>0</v>
      </c>
      <c r="T601" s="55">
        <f t="shared" si="138"/>
        <v>0</v>
      </c>
      <c r="U601" s="55">
        <f t="shared" si="139"/>
        <v>0</v>
      </c>
      <c r="V601" s="55" t="b">
        <f t="shared" si="133"/>
        <v>0</v>
      </c>
      <c r="W601" s="55" t="b">
        <f t="shared" si="134"/>
        <v>0</v>
      </c>
      <c r="X601" s="55" t="b">
        <f t="shared" si="135"/>
        <v>0</v>
      </c>
      <c r="Y601" s="55" t="str">
        <f t="shared" si="140"/>
        <v/>
      </c>
    </row>
    <row r="602" spans="1:25" x14ac:dyDescent="0.2">
      <c r="A602" s="69" t="str">
        <f t="shared" si="128"/>
        <v/>
      </c>
      <c r="G602" s="131" t="str">
        <f>IF(B602&lt;&gt;"",IF(E602&lt;&gt;"",VLOOKUP(E602,Configuration!$C$4:$F$7,4,FALSE),0),"")</f>
        <v/>
      </c>
      <c r="H602" s="131" t="str">
        <f t="shared" si="136"/>
        <v/>
      </c>
      <c r="O602" s="55" t="b">
        <f t="shared" si="129"/>
        <v>0</v>
      </c>
      <c r="P602" s="55">
        <f t="shared" si="130"/>
        <v>0</v>
      </c>
      <c r="Q602" s="55">
        <f t="shared" si="131"/>
        <v>0</v>
      </c>
      <c r="R602" s="55">
        <f t="shared" si="132"/>
        <v>0</v>
      </c>
      <c r="S602" s="55">
        <f t="shared" si="137"/>
        <v>0</v>
      </c>
      <c r="T602" s="55">
        <f t="shared" si="138"/>
        <v>0</v>
      </c>
      <c r="U602" s="55">
        <f t="shared" si="139"/>
        <v>0</v>
      </c>
      <c r="V602" s="55" t="b">
        <f t="shared" si="133"/>
        <v>0</v>
      </c>
      <c r="W602" s="55" t="b">
        <f t="shared" si="134"/>
        <v>0</v>
      </c>
      <c r="X602" s="55" t="b">
        <f t="shared" si="135"/>
        <v>0</v>
      </c>
      <c r="Y602" s="55" t="str">
        <f t="shared" si="140"/>
        <v/>
      </c>
    </row>
    <row r="603" spans="1:25" x14ac:dyDescent="0.2">
      <c r="A603" s="69" t="str">
        <f t="shared" si="128"/>
        <v/>
      </c>
      <c r="G603" s="131" t="str">
        <f>IF(B603&lt;&gt;"",IF(E603&lt;&gt;"",VLOOKUP(E603,Configuration!$C$4:$F$7,4,FALSE),0),"")</f>
        <v/>
      </c>
      <c r="H603" s="131" t="str">
        <f t="shared" si="136"/>
        <v/>
      </c>
      <c r="O603" s="55" t="b">
        <f t="shared" si="129"/>
        <v>0</v>
      </c>
      <c r="P603" s="55">
        <f t="shared" si="130"/>
        <v>0</v>
      </c>
      <c r="Q603" s="55">
        <f t="shared" si="131"/>
        <v>0</v>
      </c>
      <c r="R603" s="55">
        <f t="shared" si="132"/>
        <v>0</v>
      </c>
      <c r="S603" s="55">
        <f t="shared" si="137"/>
        <v>0</v>
      </c>
      <c r="T603" s="55">
        <f t="shared" si="138"/>
        <v>0</v>
      </c>
      <c r="U603" s="55">
        <f t="shared" si="139"/>
        <v>0</v>
      </c>
      <c r="V603" s="55" t="b">
        <f t="shared" si="133"/>
        <v>0</v>
      </c>
      <c r="W603" s="55" t="b">
        <f t="shared" si="134"/>
        <v>0</v>
      </c>
      <c r="X603" s="55" t="b">
        <f t="shared" si="135"/>
        <v>0</v>
      </c>
      <c r="Y603" s="55" t="str">
        <f t="shared" si="140"/>
        <v/>
      </c>
    </row>
    <row r="604" spans="1:25" x14ac:dyDescent="0.2">
      <c r="A604" s="69" t="str">
        <f t="shared" si="128"/>
        <v/>
      </c>
      <c r="G604" s="131" t="str">
        <f>IF(B604&lt;&gt;"",IF(E604&lt;&gt;"",VLOOKUP(E604,Configuration!$C$4:$F$7,4,FALSE),0),"")</f>
        <v/>
      </c>
      <c r="H604" s="131" t="str">
        <f t="shared" si="136"/>
        <v/>
      </c>
      <c r="O604" s="55" t="b">
        <f t="shared" si="129"/>
        <v>0</v>
      </c>
      <c r="P604" s="55">
        <f t="shared" si="130"/>
        <v>0</v>
      </c>
      <c r="Q604" s="55">
        <f t="shared" si="131"/>
        <v>0</v>
      </c>
      <c r="R604" s="55">
        <f t="shared" si="132"/>
        <v>0</v>
      </c>
      <c r="S604" s="55">
        <f t="shared" si="137"/>
        <v>0</v>
      </c>
      <c r="T604" s="55">
        <f t="shared" si="138"/>
        <v>0</v>
      </c>
      <c r="U604" s="55">
        <f t="shared" si="139"/>
        <v>0</v>
      </c>
      <c r="V604" s="55" t="b">
        <f t="shared" si="133"/>
        <v>0</v>
      </c>
      <c r="W604" s="55" t="b">
        <f t="shared" si="134"/>
        <v>0</v>
      </c>
      <c r="X604" s="55" t="b">
        <f t="shared" si="135"/>
        <v>0</v>
      </c>
      <c r="Y604" s="55" t="str">
        <f t="shared" si="140"/>
        <v/>
      </c>
    </row>
    <row r="605" spans="1:25" x14ac:dyDescent="0.2">
      <c r="A605" s="69" t="str">
        <f t="shared" si="128"/>
        <v/>
      </c>
      <c r="G605" s="131" t="str">
        <f>IF(B605&lt;&gt;"",IF(E605&lt;&gt;"",VLOOKUP(E605,Configuration!$C$4:$F$7,4,FALSE),0),"")</f>
        <v/>
      </c>
      <c r="H605" s="131" t="str">
        <f t="shared" si="136"/>
        <v/>
      </c>
      <c r="O605" s="55" t="b">
        <f t="shared" si="129"/>
        <v>0</v>
      </c>
      <c r="P605" s="55">
        <f t="shared" si="130"/>
        <v>0</v>
      </c>
      <c r="Q605" s="55">
        <f t="shared" si="131"/>
        <v>0</v>
      </c>
      <c r="R605" s="55">
        <f t="shared" si="132"/>
        <v>0</v>
      </c>
      <c r="S605" s="55">
        <f t="shared" si="137"/>
        <v>0</v>
      </c>
      <c r="T605" s="55">
        <f t="shared" si="138"/>
        <v>0</v>
      </c>
      <c r="U605" s="55">
        <f t="shared" si="139"/>
        <v>0</v>
      </c>
      <c r="V605" s="55" t="b">
        <f t="shared" si="133"/>
        <v>0</v>
      </c>
      <c r="W605" s="55" t="b">
        <f t="shared" si="134"/>
        <v>0</v>
      </c>
      <c r="X605" s="55" t="b">
        <f t="shared" si="135"/>
        <v>0</v>
      </c>
      <c r="Y605" s="55" t="str">
        <f t="shared" si="140"/>
        <v/>
      </c>
    </row>
    <row r="606" spans="1:25" x14ac:dyDescent="0.2">
      <c r="A606" s="69" t="str">
        <f t="shared" si="128"/>
        <v/>
      </c>
      <c r="G606" s="131" t="str">
        <f>IF(B606&lt;&gt;"",IF(E606&lt;&gt;"",VLOOKUP(E606,Configuration!$C$4:$F$7,4,FALSE),0),"")</f>
        <v/>
      </c>
      <c r="H606" s="131" t="str">
        <f t="shared" si="136"/>
        <v/>
      </c>
      <c r="O606" s="55" t="b">
        <f t="shared" si="129"/>
        <v>0</v>
      </c>
      <c r="P606" s="55">
        <f t="shared" si="130"/>
        <v>0</v>
      </c>
      <c r="Q606" s="55">
        <f t="shared" si="131"/>
        <v>0</v>
      </c>
      <c r="R606" s="55">
        <f t="shared" si="132"/>
        <v>0</v>
      </c>
      <c r="S606" s="55">
        <f t="shared" si="137"/>
        <v>0</v>
      </c>
      <c r="T606" s="55">
        <f t="shared" si="138"/>
        <v>0</v>
      </c>
      <c r="U606" s="55">
        <f t="shared" si="139"/>
        <v>0</v>
      </c>
      <c r="V606" s="55" t="b">
        <f t="shared" si="133"/>
        <v>0</v>
      </c>
      <c r="W606" s="55" t="b">
        <f t="shared" si="134"/>
        <v>0</v>
      </c>
      <c r="X606" s="55" t="b">
        <f t="shared" si="135"/>
        <v>0</v>
      </c>
      <c r="Y606" s="55" t="str">
        <f t="shared" si="140"/>
        <v/>
      </c>
    </row>
    <row r="607" spans="1:25" x14ac:dyDescent="0.2">
      <c r="A607" s="69" t="str">
        <f t="shared" si="128"/>
        <v/>
      </c>
      <c r="G607" s="131" t="str">
        <f>IF(B607&lt;&gt;"",IF(E607&lt;&gt;"",VLOOKUP(E607,Configuration!$C$4:$F$7,4,FALSE),0),"")</f>
        <v/>
      </c>
      <c r="H607" s="131" t="str">
        <f t="shared" si="136"/>
        <v/>
      </c>
      <c r="O607" s="55" t="b">
        <f t="shared" si="129"/>
        <v>0</v>
      </c>
      <c r="P607" s="55">
        <f t="shared" si="130"/>
        <v>0</v>
      </c>
      <c r="Q607" s="55">
        <f t="shared" si="131"/>
        <v>0</v>
      </c>
      <c r="R607" s="55">
        <f t="shared" si="132"/>
        <v>0</v>
      </c>
      <c r="S607" s="55">
        <f t="shared" si="137"/>
        <v>0</v>
      </c>
      <c r="T607" s="55">
        <f t="shared" si="138"/>
        <v>0</v>
      </c>
      <c r="U607" s="55">
        <f t="shared" si="139"/>
        <v>0</v>
      </c>
      <c r="V607" s="55" t="b">
        <f t="shared" si="133"/>
        <v>0</v>
      </c>
      <c r="W607" s="55" t="b">
        <f t="shared" si="134"/>
        <v>0</v>
      </c>
      <c r="X607" s="55" t="b">
        <f t="shared" si="135"/>
        <v>0</v>
      </c>
      <c r="Y607" s="55" t="str">
        <f t="shared" si="140"/>
        <v/>
      </c>
    </row>
    <row r="608" spans="1:25" x14ac:dyDescent="0.2">
      <c r="A608" s="69" t="str">
        <f t="shared" si="128"/>
        <v/>
      </c>
      <c r="G608" s="131" t="str">
        <f>IF(B608&lt;&gt;"",IF(E608&lt;&gt;"",VLOOKUP(E608,Configuration!$C$4:$F$7,4,FALSE),0),"")</f>
        <v/>
      </c>
      <c r="H608" s="131" t="str">
        <f t="shared" si="136"/>
        <v/>
      </c>
      <c r="O608" s="55" t="b">
        <f t="shared" si="129"/>
        <v>0</v>
      </c>
      <c r="P608" s="55">
        <f t="shared" si="130"/>
        <v>0</v>
      </c>
      <c r="Q608" s="55">
        <f t="shared" si="131"/>
        <v>0</v>
      </c>
      <c r="R608" s="55">
        <f t="shared" si="132"/>
        <v>0</v>
      </c>
      <c r="S608" s="55">
        <f t="shared" si="137"/>
        <v>0</v>
      </c>
      <c r="T608" s="55">
        <f t="shared" si="138"/>
        <v>0</v>
      </c>
      <c r="U608" s="55">
        <f t="shared" si="139"/>
        <v>0</v>
      </c>
      <c r="V608" s="55" t="b">
        <f t="shared" si="133"/>
        <v>0</v>
      </c>
      <c r="W608" s="55" t="b">
        <f t="shared" si="134"/>
        <v>0</v>
      </c>
      <c r="X608" s="55" t="b">
        <f t="shared" si="135"/>
        <v>0</v>
      </c>
      <c r="Y608" s="55" t="str">
        <f t="shared" si="140"/>
        <v/>
      </c>
    </row>
    <row r="609" spans="1:25" x14ac:dyDescent="0.2">
      <c r="A609" s="69" t="str">
        <f t="shared" si="128"/>
        <v/>
      </c>
      <c r="G609" s="131" t="str">
        <f>IF(B609&lt;&gt;"",IF(E609&lt;&gt;"",VLOOKUP(E609,Configuration!$C$4:$F$7,4,FALSE),0),"")</f>
        <v/>
      </c>
      <c r="H609" s="131" t="str">
        <f t="shared" si="136"/>
        <v/>
      </c>
      <c r="O609" s="55" t="b">
        <f t="shared" si="129"/>
        <v>0</v>
      </c>
      <c r="P609" s="55">
        <f t="shared" si="130"/>
        <v>0</v>
      </c>
      <c r="Q609" s="55">
        <f t="shared" si="131"/>
        <v>0</v>
      </c>
      <c r="R609" s="55">
        <f t="shared" si="132"/>
        <v>0</v>
      </c>
      <c r="S609" s="55">
        <f t="shared" si="137"/>
        <v>0</v>
      </c>
      <c r="T609" s="55">
        <f t="shared" si="138"/>
        <v>0</v>
      </c>
      <c r="U609" s="55">
        <f t="shared" si="139"/>
        <v>0</v>
      </c>
      <c r="V609" s="55" t="b">
        <f t="shared" si="133"/>
        <v>0</v>
      </c>
      <c r="W609" s="55" t="b">
        <f t="shared" si="134"/>
        <v>0</v>
      </c>
      <c r="X609" s="55" t="b">
        <f t="shared" si="135"/>
        <v>0</v>
      </c>
      <c r="Y609" s="55" t="str">
        <f t="shared" si="140"/>
        <v/>
      </c>
    </row>
    <row r="610" spans="1:25" x14ac:dyDescent="0.2">
      <c r="A610" s="69" t="str">
        <f t="shared" si="128"/>
        <v/>
      </c>
      <c r="G610" s="131" t="str">
        <f>IF(B610&lt;&gt;"",IF(E610&lt;&gt;"",VLOOKUP(E610,Configuration!$C$4:$F$7,4,FALSE),0),"")</f>
        <v/>
      </c>
      <c r="H610" s="131" t="str">
        <f t="shared" si="136"/>
        <v/>
      </c>
      <c r="O610" s="55" t="b">
        <f t="shared" si="129"/>
        <v>0</v>
      </c>
      <c r="P610" s="55">
        <f t="shared" si="130"/>
        <v>0</v>
      </c>
      <c r="Q610" s="55">
        <f t="shared" si="131"/>
        <v>0</v>
      </c>
      <c r="R610" s="55">
        <f t="shared" si="132"/>
        <v>0</v>
      </c>
      <c r="S610" s="55">
        <f t="shared" si="137"/>
        <v>0</v>
      </c>
      <c r="T610" s="55">
        <f t="shared" si="138"/>
        <v>0</v>
      </c>
      <c r="U610" s="55">
        <f t="shared" si="139"/>
        <v>0</v>
      </c>
      <c r="V610" s="55" t="b">
        <f t="shared" si="133"/>
        <v>0</v>
      </c>
      <c r="W610" s="55" t="b">
        <f t="shared" si="134"/>
        <v>0</v>
      </c>
      <c r="X610" s="55" t="b">
        <f t="shared" si="135"/>
        <v>0</v>
      </c>
      <c r="Y610" s="55" t="str">
        <f t="shared" si="140"/>
        <v/>
      </c>
    </row>
    <row r="611" spans="1:25" x14ac:dyDescent="0.2">
      <c r="A611" s="69" t="str">
        <f t="shared" si="128"/>
        <v/>
      </c>
      <c r="G611" s="131" t="str">
        <f>IF(B611&lt;&gt;"",IF(E611&lt;&gt;"",VLOOKUP(E611,Configuration!$C$4:$F$7,4,FALSE),0),"")</f>
        <v/>
      </c>
      <c r="H611" s="131" t="str">
        <f t="shared" si="136"/>
        <v/>
      </c>
      <c r="O611" s="55" t="b">
        <f t="shared" si="129"/>
        <v>0</v>
      </c>
      <c r="P611" s="55">
        <f t="shared" si="130"/>
        <v>0</v>
      </c>
      <c r="Q611" s="55">
        <f t="shared" si="131"/>
        <v>0</v>
      </c>
      <c r="R611" s="55">
        <f t="shared" si="132"/>
        <v>0</v>
      </c>
      <c r="S611" s="55">
        <f t="shared" si="137"/>
        <v>0</v>
      </c>
      <c r="T611" s="55">
        <f t="shared" si="138"/>
        <v>0</v>
      </c>
      <c r="U611" s="55">
        <f t="shared" si="139"/>
        <v>0</v>
      </c>
      <c r="V611" s="55" t="b">
        <f t="shared" si="133"/>
        <v>0</v>
      </c>
      <c r="W611" s="55" t="b">
        <f t="shared" si="134"/>
        <v>0</v>
      </c>
      <c r="X611" s="55" t="b">
        <f t="shared" si="135"/>
        <v>0</v>
      </c>
      <c r="Y611" s="55" t="str">
        <f t="shared" si="140"/>
        <v/>
      </c>
    </row>
    <row r="612" spans="1:25" x14ac:dyDescent="0.2">
      <c r="A612" s="69" t="str">
        <f t="shared" si="128"/>
        <v/>
      </c>
      <c r="G612" s="131" t="str">
        <f>IF(B612&lt;&gt;"",IF(E612&lt;&gt;"",VLOOKUP(E612,Configuration!$C$4:$F$7,4,FALSE),0),"")</f>
        <v/>
      </c>
      <c r="H612" s="131" t="str">
        <f t="shared" si="136"/>
        <v/>
      </c>
      <c r="O612" s="55" t="b">
        <f t="shared" si="129"/>
        <v>0</v>
      </c>
      <c r="P612" s="55">
        <f t="shared" si="130"/>
        <v>0</v>
      </c>
      <c r="Q612" s="55">
        <f t="shared" si="131"/>
        <v>0</v>
      </c>
      <c r="R612" s="55">
        <f t="shared" si="132"/>
        <v>0</v>
      </c>
      <c r="S612" s="55">
        <f t="shared" si="137"/>
        <v>0</v>
      </c>
      <c r="T612" s="55">
        <f t="shared" si="138"/>
        <v>0</v>
      </c>
      <c r="U612" s="55">
        <f t="shared" si="139"/>
        <v>0</v>
      </c>
      <c r="V612" s="55" t="b">
        <f t="shared" si="133"/>
        <v>0</v>
      </c>
      <c r="W612" s="55" t="b">
        <f t="shared" si="134"/>
        <v>0</v>
      </c>
      <c r="X612" s="55" t="b">
        <f t="shared" si="135"/>
        <v>0</v>
      </c>
      <c r="Y612" s="55" t="str">
        <f t="shared" si="140"/>
        <v/>
      </c>
    </row>
    <row r="613" spans="1:25" x14ac:dyDescent="0.2">
      <c r="A613" s="69" t="str">
        <f t="shared" si="128"/>
        <v/>
      </c>
      <c r="G613" s="131" t="str">
        <f>IF(B613&lt;&gt;"",IF(E613&lt;&gt;"",VLOOKUP(E613,Configuration!$C$4:$F$7,4,FALSE),0),"")</f>
        <v/>
      </c>
      <c r="H613" s="131" t="str">
        <f t="shared" si="136"/>
        <v/>
      </c>
      <c r="O613" s="55" t="b">
        <f t="shared" si="129"/>
        <v>0</v>
      </c>
      <c r="P613" s="55">
        <f t="shared" si="130"/>
        <v>0</v>
      </c>
      <c r="Q613" s="55">
        <f t="shared" si="131"/>
        <v>0</v>
      </c>
      <c r="R613" s="55">
        <f t="shared" si="132"/>
        <v>0</v>
      </c>
      <c r="S613" s="55">
        <f t="shared" si="137"/>
        <v>0</v>
      </c>
      <c r="T613" s="55">
        <f t="shared" si="138"/>
        <v>0</v>
      </c>
      <c r="U613" s="55">
        <f t="shared" si="139"/>
        <v>0</v>
      </c>
      <c r="V613" s="55" t="b">
        <f t="shared" si="133"/>
        <v>0</v>
      </c>
      <c r="W613" s="55" t="b">
        <f t="shared" si="134"/>
        <v>0</v>
      </c>
      <c r="X613" s="55" t="b">
        <f t="shared" si="135"/>
        <v>0</v>
      </c>
      <c r="Y613" s="55" t="str">
        <f t="shared" si="140"/>
        <v/>
      </c>
    </row>
    <row r="614" spans="1:25" x14ac:dyDescent="0.2">
      <c r="A614" s="69" t="str">
        <f t="shared" si="128"/>
        <v/>
      </c>
      <c r="G614" s="131" t="str">
        <f>IF(B614&lt;&gt;"",IF(E614&lt;&gt;"",VLOOKUP(E614,Configuration!$C$4:$F$7,4,FALSE),0),"")</f>
        <v/>
      </c>
      <c r="H614" s="131" t="str">
        <f t="shared" si="136"/>
        <v/>
      </c>
      <c r="O614" s="55" t="b">
        <f t="shared" si="129"/>
        <v>0</v>
      </c>
      <c r="P614" s="55">
        <f t="shared" si="130"/>
        <v>0</v>
      </c>
      <c r="Q614" s="55">
        <f t="shared" si="131"/>
        <v>0</v>
      </c>
      <c r="R614" s="55">
        <f t="shared" si="132"/>
        <v>0</v>
      </c>
      <c r="S614" s="55">
        <f t="shared" si="137"/>
        <v>0</v>
      </c>
      <c r="T614" s="55">
        <f t="shared" si="138"/>
        <v>0</v>
      </c>
      <c r="U614" s="55">
        <f t="shared" si="139"/>
        <v>0</v>
      </c>
      <c r="V614" s="55" t="b">
        <f t="shared" si="133"/>
        <v>0</v>
      </c>
      <c r="W614" s="55" t="b">
        <f t="shared" si="134"/>
        <v>0</v>
      </c>
      <c r="X614" s="55" t="b">
        <f t="shared" si="135"/>
        <v>0</v>
      </c>
      <c r="Y614" s="55" t="str">
        <f t="shared" si="140"/>
        <v/>
      </c>
    </row>
    <row r="615" spans="1:25" x14ac:dyDescent="0.2">
      <c r="A615" s="69" t="str">
        <f t="shared" si="128"/>
        <v/>
      </c>
      <c r="G615" s="131" t="str">
        <f>IF(B615&lt;&gt;"",IF(E615&lt;&gt;"",VLOOKUP(E615,Configuration!$C$4:$F$7,4,FALSE),0),"")</f>
        <v/>
      </c>
      <c r="H615" s="131" t="str">
        <f t="shared" si="136"/>
        <v/>
      </c>
      <c r="O615" s="55" t="b">
        <f t="shared" si="129"/>
        <v>0</v>
      </c>
      <c r="P615" s="55">
        <f t="shared" si="130"/>
        <v>0</v>
      </c>
      <c r="Q615" s="55">
        <f t="shared" si="131"/>
        <v>0</v>
      </c>
      <c r="R615" s="55">
        <f t="shared" si="132"/>
        <v>0</v>
      </c>
      <c r="S615" s="55">
        <f t="shared" si="137"/>
        <v>0</v>
      </c>
      <c r="T615" s="55">
        <f t="shared" si="138"/>
        <v>0</v>
      </c>
      <c r="U615" s="55">
        <f t="shared" si="139"/>
        <v>0</v>
      </c>
      <c r="V615" s="55" t="b">
        <f t="shared" si="133"/>
        <v>0</v>
      </c>
      <c r="W615" s="55" t="b">
        <f t="shared" si="134"/>
        <v>0</v>
      </c>
      <c r="X615" s="55" t="b">
        <f t="shared" si="135"/>
        <v>0</v>
      </c>
      <c r="Y615" s="55" t="str">
        <f t="shared" si="140"/>
        <v/>
      </c>
    </row>
    <row r="616" spans="1:25" x14ac:dyDescent="0.2">
      <c r="A616" s="69" t="str">
        <f t="shared" si="128"/>
        <v/>
      </c>
      <c r="G616" s="131" t="str">
        <f>IF(B616&lt;&gt;"",IF(E616&lt;&gt;"",VLOOKUP(E616,Configuration!$C$4:$F$7,4,FALSE),0),"")</f>
        <v/>
      </c>
      <c r="H616" s="131" t="str">
        <f t="shared" si="136"/>
        <v/>
      </c>
      <c r="O616" s="55" t="b">
        <f t="shared" si="129"/>
        <v>0</v>
      </c>
      <c r="P616" s="55">
        <f t="shared" si="130"/>
        <v>0</v>
      </c>
      <c r="Q616" s="55">
        <f t="shared" si="131"/>
        <v>0</v>
      </c>
      <c r="R616" s="55">
        <f t="shared" si="132"/>
        <v>0</v>
      </c>
      <c r="S616" s="55">
        <f t="shared" si="137"/>
        <v>0</v>
      </c>
      <c r="T616" s="55">
        <f t="shared" si="138"/>
        <v>0</v>
      </c>
      <c r="U616" s="55">
        <f t="shared" si="139"/>
        <v>0</v>
      </c>
      <c r="V616" s="55" t="b">
        <f t="shared" si="133"/>
        <v>0</v>
      </c>
      <c r="W616" s="55" t="b">
        <f t="shared" si="134"/>
        <v>0</v>
      </c>
      <c r="X616" s="55" t="b">
        <f t="shared" si="135"/>
        <v>0</v>
      </c>
      <c r="Y616" s="55" t="str">
        <f t="shared" si="140"/>
        <v/>
      </c>
    </row>
    <row r="617" spans="1:25" x14ac:dyDescent="0.2">
      <c r="A617" s="69" t="str">
        <f t="shared" ref="A617:A680" si="141">IF(B617&lt;&gt;"",A616+1,"")</f>
        <v/>
      </c>
      <c r="G617" s="131" t="str">
        <f>IF(B617&lt;&gt;"",IF(E617&lt;&gt;"",VLOOKUP(E617,Configuration!$C$4:$F$7,4,FALSE),0),"")</f>
        <v/>
      </c>
      <c r="H617" s="131" t="str">
        <f t="shared" si="136"/>
        <v/>
      </c>
      <c r="O617" s="55" t="b">
        <f t="shared" ref="O617:O680" si="142">AND(E617=(_tocomplex),(I617)&lt;&gt;_later,(K617)&lt;&gt;_out)</f>
        <v>0</v>
      </c>
      <c r="P617" s="55">
        <f t="shared" ref="P617:P680" si="143">IF(LOWER(I617)=LOWER(_tolaunch),H617,0)</f>
        <v>0</v>
      </c>
      <c r="Q617" s="55">
        <f t="shared" ref="Q617:Q680" si="144">IF(LOWER(I617)=LOWER(_posibletolaunch),H617,0)</f>
        <v>0</v>
      </c>
      <c r="R617" s="55">
        <f t="shared" ref="R617:R680" si="145">IF(LOWER(I617)=LOWER(_later),H617,0)</f>
        <v>0</v>
      </c>
      <c r="S617" s="55">
        <f t="shared" si="137"/>
        <v>0</v>
      </c>
      <c r="T617" s="55">
        <f t="shared" si="138"/>
        <v>0</v>
      </c>
      <c r="U617" s="55">
        <f t="shared" si="139"/>
        <v>0</v>
      </c>
      <c r="V617" s="55" t="b">
        <f t="shared" ref="V617:V680" si="146">AND(I617=_tolaunch,K617&lt;&gt;_out)</f>
        <v>0</v>
      </c>
      <c r="W617" s="55" t="b">
        <f t="shared" ref="W617:W680" si="147">AND(I617=_posibletolaunch,K617&lt;&gt;_out)</f>
        <v>0</v>
      </c>
      <c r="X617" s="55" t="b">
        <f t="shared" ref="X617:X680" si="148">AND(I617=_later,K617&lt;&gt;_out)</f>
        <v>0</v>
      </c>
      <c r="Y617" s="55" t="str">
        <f t="shared" si="140"/>
        <v/>
      </c>
    </row>
    <row r="618" spans="1:25" x14ac:dyDescent="0.2">
      <c r="A618" s="69" t="str">
        <f t="shared" si="141"/>
        <v/>
      </c>
      <c r="G618" s="131" t="str">
        <f>IF(B618&lt;&gt;"",IF(E618&lt;&gt;"",VLOOKUP(E618,Configuration!$C$4:$F$7,4,FALSE),0),"")</f>
        <v/>
      </c>
      <c r="H618" s="131" t="str">
        <f t="shared" si="136"/>
        <v/>
      </c>
      <c r="O618" s="55" t="b">
        <f t="shared" si="142"/>
        <v>0</v>
      </c>
      <c r="P618" s="55">
        <f t="shared" si="143"/>
        <v>0</v>
      </c>
      <c r="Q618" s="55">
        <f t="shared" si="144"/>
        <v>0</v>
      </c>
      <c r="R618" s="55">
        <f t="shared" si="145"/>
        <v>0</v>
      </c>
      <c r="S618" s="55">
        <f t="shared" si="137"/>
        <v>0</v>
      </c>
      <c r="T618" s="55">
        <f t="shared" si="138"/>
        <v>0</v>
      </c>
      <c r="U618" s="55">
        <f t="shared" si="139"/>
        <v>0</v>
      </c>
      <c r="V618" s="55" t="b">
        <f t="shared" si="146"/>
        <v>0</v>
      </c>
      <c r="W618" s="55" t="b">
        <f t="shared" si="147"/>
        <v>0</v>
      </c>
      <c r="X618" s="55" t="b">
        <f t="shared" si="148"/>
        <v>0</v>
      </c>
      <c r="Y618" s="55" t="str">
        <f t="shared" si="140"/>
        <v/>
      </c>
    </row>
    <row r="619" spans="1:25" x14ac:dyDescent="0.2">
      <c r="A619" s="69" t="str">
        <f t="shared" si="141"/>
        <v/>
      </c>
      <c r="G619" s="131" t="str">
        <f>IF(B619&lt;&gt;"",IF(E619&lt;&gt;"",VLOOKUP(E619,Configuration!$C$4:$F$7,4,FALSE),0),"")</f>
        <v/>
      </c>
      <c r="H619" s="131" t="str">
        <f t="shared" si="136"/>
        <v/>
      </c>
      <c r="O619" s="55" t="b">
        <f t="shared" si="142"/>
        <v>0</v>
      </c>
      <c r="P619" s="55">
        <f t="shared" si="143"/>
        <v>0</v>
      </c>
      <c r="Q619" s="55">
        <f t="shared" si="144"/>
        <v>0</v>
      </c>
      <c r="R619" s="55">
        <f t="shared" si="145"/>
        <v>0</v>
      </c>
      <c r="S619" s="55">
        <f t="shared" si="137"/>
        <v>0</v>
      </c>
      <c r="T619" s="55">
        <f t="shared" si="138"/>
        <v>0</v>
      </c>
      <c r="U619" s="55">
        <f t="shared" si="139"/>
        <v>0</v>
      </c>
      <c r="V619" s="55" t="b">
        <f t="shared" si="146"/>
        <v>0</v>
      </c>
      <c r="W619" s="55" t="b">
        <f t="shared" si="147"/>
        <v>0</v>
      </c>
      <c r="X619" s="55" t="b">
        <f t="shared" si="148"/>
        <v>0</v>
      </c>
      <c r="Y619" s="55" t="str">
        <f t="shared" si="140"/>
        <v/>
      </c>
    </row>
    <row r="620" spans="1:25" x14ac:dyDescent="0.2">
      <c r="A620" s="69" t="str">
        <f t="shared" si="141"/>
        <v/>
      </c>
      <c r="G620" s="131" t="str">
        <f>IF(B620&lt;&gt;"",IF(E620&lt;&gt;"",VLOOKUP(E620,Configuration!$C$4:$F$7,4,FALSE),0),"")</f>
        <v/>
      </c>
      <c r="H620" s="131" t="str">
        <f t="shared" si="136"/>
        <v/>
      </c>
      <c r="O620" s="55" t="b">
        <f t="shared" si="142"/>
        <v>0</v>
      </c>
      <c r="P620" s="55">
        <f t="shared" si="143"/>
        <v>0</v>
      </c>
      <c r="Q620" s="55">
        <f t="shared" si="144"/>
        <v>0</v>
      </c>
      <c r="R620" s="55">
        <f t="shared" si="145"/>
        <v>0</v>
      </c>
      <c r="S620" s="55">
        <f t="shared" si="137"/>
        <v>0</v>
      </c>
      <c r="T620" s="55">
        <f t="shared" si="138"/>
        <v>0</v>
      </c>
      <c r="U620" s="55">
        <f t="shared" si="139"/>
        <v>0</v>
      </c>
      <c r="V620" s="55" t="b">
        <f t="shared" si="146"/>
        <v>0</v>
      </c>
      <c r="W620" s="55" t="b">
        <f t="shared" si="147"/>
        <v>0</v>
      </c>
      <c r="X620" s="55" t="b">
        <f t="shared" si="148"/>
        <v>0</v>
      </c>
      <c r="Y620" s="55" t="str">
        <f t="shared" si="140"/>
        <v/>
      </c>
    </row>
    <row r="621" spans="1:25" x14ac:dyDescent="0.2">
      <c r="A621" s="69" t="str">
        <f t="shared" si="141"/>
        <v/>
      </c>
      <c r="G621" s="131" t="str">
        <f>IF(B621&lt;&gt;"",IF(E621&lt;&gt;"",VLOOKUP(E621,Configuration!$C$4:$F$7,4,FALSE),0),"")</f>
        <v/>
      </c>
      <c r="H621" s="131" t="str">
        <f t="shared" si="136"/>
        <v/>
      </c>
      <c r="O621" s="55" t="b">
        <f t="shared" si="142"/>
        <v>0</v>
      </c>
      <c r="P621" s="55">
        <f t="shared" si="143"/>
        <v>0</v>
      </c>
      <c r="Q621" s="55">
        <f t="shared" si="144"/>
        <v>0</v>
      </c>
      <c r="R621" s="55">
        <f t="shared" si="145"/>
        <v>0</v>
      </c>
      <c r="S621" s="55">
        <f t="shared" si="137"/>
        <v>0</v>
      </c>
      <c r="T621" s="55">
        <f t="shared" si="138"/>
        <v>0</v>
      </c>
      <c r="U621" s="55">
        <f t="shared" si="139"/>
        <v>0</v>
      </c>
      <c r="V621" s="55" t="b">
        <f t="shared" si="146"/>
        <v>0</v>
      </c>
      <c r="W621" s="55" t="b">
        <f t="shared" si="147"/>
        <v>0</v>
      </c>
      <c r="X621" s="55" t="b">
        <f t="shared" si="148"/>
        <v>0</v>
      </c>
      <c r="Y621" s="55" t="str">
        <f t="shared" si="140"/>
        <v/>
      </c>
    </row>
    <row r="622" spans="1:25" x14ac:dyDescent="0.2">
      <c r="A622" s="69" t="str">
        <f t="shared" si="141"/>
        <v/>
      </c>
      <c r="G622" s="131" t="str">
        <f>IF(B622&lt;&gt;"",IF(E622&lt;&gt;"",VLOOKUP(E622,Configuration!$C$4:$F$7,4,FALSE),0),"")</f>
        <v/>
      </c>
      <c r="H622" s="131" t="str">
        <f t="shared" si="136"/>
        <v/>
      </c>
      <c r="O622" s="55" t="b">
        <f t="shared" si="142"/>
        <v>0</v>
      </c>
      <c r="P622" s="55">
        <f t="shared" si="143"/>
        <v>0</v>
      </c>
      <c r="Q622" s="55">
        <f t="shared" si="144"/>
        <v>0</v>
      </c>
      <c r="R622" s="55">
        <f t="shared" si="145"/>
        <v>0</v>
      </c>
      <c r="S622" s="55">
        <f t="shared" si="137"/>
        <v>0</v>
      </c>
      <c r="T622" s="55">
        <f t="shared" si="138"/>
        <v>0</v>
      </c>
      <c r="U622" s="55">
        <f t="shared" si="139"/>
        <v>0</v>
      </c>
      <c r="V622" s="55" t="b">
        <f t="shared" si="146"/>
        <v>0</v>
      </c>
      <c r="W622" s="55" t="b">
        <f t="shared" si="147"/>
        <v>0</v>
      </c>
      <c r="X622" s="55" t="b">
        <f t="shared" si="148"/>
        <v>0</v>
      </c>
      <c r="Y622" s="55" t="str">
        <f t="shared" si="140"/>
        <v/>
      </c>
    </row>
    <row r="623" spans="1:25" x14ac:dyDescent="0.2">
      <c r="A623" s="69" t="str">
        <f t="shared" si="141"/>
        <v/>
      </c>
      <c r="G623" s="131" t="str">
        <f>IF(B623&lt;&gt;"",IF(E623&lt;&gt;"",VLOOKUP(E623,Configuration!$C$4:$F$7,4,FALSE),0),"")</f>
        <v/>
      </c>
      <c r="H623" s="131" t="str">
        <f t="shared" si="136"/>
        <v/>
      </c>
      <c r="O623" s="55" t="b">
        <f t="shared" si="142"/>
        <v>0</v>
      </c>
      <c r="P623" s="55">
        <f t="shared" si="143"/>
        <v>0</v>
      </c>
      <c r="Q623" s="55">
        <f t="shared" si="144"/>
        <v>0</v>
      </c>
      <c r="R623" s="55">
        <f t="shared" si="145"/>
        <v>0</v>
      </c>
      <c r="S623" s="55">
        <f t="shared" si="137"/>
        <v>0</v>
      </c>
      <c r="T623" s="55">
        <f t="shared" si="138"/>
        <v>0</v>
      </c>
      <c r="U623" s="55">
        <f t="shared" si="139"/>
        <v>0</v>
      </c>
      <c r="V623" s="55" t="b">
        <f t="shared" si="146"/>
        <v>0</v>
      </c>
      <c r="W623" s="55" t="b">
        <f t="shared" si="147"/>
        <v>0</v>
      </c>
      <c r="X623" s="55" t="b">
        <f t="shared" si="148"/>
        <v>0</v>
      </c>
      <c r="Y623" s="55" t="str">
        <f t="shared" si="140"/>
        <v/>
      </c>
    </row>
    <row r="624" spans="1:25" x14ac:dyDescent="0.2">
      <c r="A624" s="69" t="str">
        <f t="shared" si="141"/>
        <v/>
      </c>
      <c r="G624" s="131" t="str">
        <f>IF(B624&lt;&gt;"",IF(E624&lt;&gt;"",VLOOKUP(E624,Configuration!$C$4:$F$7,4,FALSE),0),"")</f>
        <v/>
      </c>
      <c r="H624" s="131" t="str">
        <f t="shared" si="136"/>
        <v/>
      </c>
      <c r="O624" s="55" t="b">
        <f t="shared" si="142"/>
        <v>0</v>
      </c>
      <c r="P624" s="55">
        <f t="shared" si="143"/>
        <v>0</v>
      </c>
      <c r="Q624" s="55">
        <f t="shared" si="144"/>
        <v>0</v>
      </c>
      <c r="R624" s="55">
        <f t="shared" si="145"/>
        <v>0</v>
      </c>
      <c r="S624" s="55">
        <f t="shared" si="137"/>
        <v>0</v>
      </c>
      <c r="T624" s="55">
        <f t="shared" si="138"/>
        <v>0</v>
      </c>
      <c r="U624" s="55">
        <f t="shared" si="139"/>
        <v>0</v>
      </c>
      <c r="V624" s="55" t="b">
        <f t="shared" si="146"/>
        <v>0</v>
      </c>
      <c r="W624" s="55" t="b">
        <f t="shared" si="147"/>
        <v>0</v>
      </c>
      <c r="X624" s="55" t="b">
        <f t="shared" si="148"/>
        <v>0</v>
      </c>
      <c r="Y624" s="55" t="str">
        <f t="shared" si="140"/>
        <v/>
      </c>
    </row>
    <row r="625" spans="1:25" x14ac:dyDescent="0.2">
      <c r="A625" s="69" t="str">
        <f t="shared" si="141"/>
        <v/>
      </c>
      <c r="G625" s="131" t="str">
        <f>IF(B625&lt;&gt;"",IF(E625&lt;&gt;"",VLOOKUP(E625,Configuration!$C$4:$F$7,4,FALSE),0),"")</f>
        <v/>
      </c>
      <c r="H625" s="131" t="str">
        <f t="shared" si="136"/>
        <v/>
      </c>
      <c r="O625" s="55" t="b">
        <f t="shared" si="142"/>
        <v>0</v>
      </c>
      <c r="P625" s="55">
        <f t="shared" si="143"/>
        <v>0</v>
      </c>
      <c r="Q625" s="55">
        <f t="shared" si="144"/>
        <v>0</v>
      </c>
      <c r="R625" s="55">
        <f t="shared" si="145"/>
        <v>0</v>
      </c>
      <c r="S625" s="55">
        <f t="shared" si="137"/>
        <v>0</v>
      </c>
      <c r="T625" s="55">
        <f t="shared" si="138"/>
        <v>0</v>
      </c>
      <c r="U625" s="55">
        <f t="shared" si="139"/>
        <v>0</v>
      </c>
      <c r="V625" s="55" t="b">
        <f t="shared" si="146"/>
        <v>0</v>
      </c>
      <c r="W625" s="55" t="b">
        <f t="shared" si="147"/>
        <v>0</v>
      </c>
      <c r="X625" s="55" t="b">
        <f t="shared" si="148"/>
        <v>0</v>
      </c>
      <c r="Y625" s="55" t="str">
        <f t="shared" si="140"/>
        <v/>
      </c>
    </row>
    <row r="626" spans="1:25" x14ac:dyDescent="0.2">
      <c r="A626" s="69" t="str">
        <f t="shared" si="141"/>
        <v/>
      </c>
      <c r="G626" s="131" t="str">
        <f>IF(B626&lt;&gt;"",IF(E626&lt;&gt;"",VLOOKUP(E626,Configuration!$C$4:$F$7,4,FALSE),0),"")</f>
        <v/>
      </c>
      <c r="H626" s="131" t="str">
        <f t="shared" si="136"/>
        <v/>
      </c>
      <c r="O626" s="55" t="b">
        <f t="shared" si="142"/>
        <v>0</v>
      </c>
      <c r="P626" s="55">
        <f t="shared" si="143"/>
        <v>0</v>
      </c>
      <c r="Q626" s="55">
        <f t="shared" si="144"/>
        <v>0</v>
      </c>
      <c r="R626" s="55">
        <f t="shared" si="145"/>
        <v>0</v>
      </c>
      <c r="S626" s="55">
        <f t="shared" si="137"/>
        <v>0</v>
      </c>
      <c r="T626" s="55">
        <f t="shared" si="138"/>
        <v>0</v>
      </c>
      <c r="U626" s="55">
        <f t="shared" si="139"/>
        <v>0</v>
      </c>
      <c r="V626" s="55" t="b">
        <f t="shared" si="146"/>
        <v>0</v>
      </c>
      <c r="W626" s="55" t="b">
        <f t="shared" si="147"/>
        <v>0</v>
      </c>
      <c r="X626" s="55" t="b">
        <f t="shared" si="148"/>
        <v>0</v>
      </c>
      <c r="Y626" s="55" t="str">
        <f t="shared" si="140"/>
        <v/>
      </c>
    </row>
    <row r="627" spans="1:25" x14ac:dyDescent="0.2">
      <c r="A627" s="69" t="str">
        <f t="shared" si="141"/>
        <v/>
      </c>
      <c r="G627" s="131" t="str">
        <f>IF(B627&lt;&gt;"",IF(E627&lt;&gt;"",VLOOKUP(E627,Configuration!$C$4:$F$7,4,FALSE),0),"")</f>
        <v/>
      </c>
      <c r="H627" s="131" t="str">
        <f t="shared" si="136"/>
        <v/>
      </c>
      <c r="O627" s="55" t="b">
        <f t="shared" si="142"/>
        <v>0</v>
      </c>
      <c r="P627" s="55">
        <f t="shared" si="143"/>
        <v>0</v>
      </c>
      <c r="Q627" s="55">
        <f t="shared" si="144"/>
        <v>0</v>
      </c>
      <c r="R627" s="55">
        <f t="shared" si="145"/>
        <v>0</v>
      </c>
      <c r="S627" s="55">
        <f t="shared" si="137"/>
        <v>0</v>
      </c>
      <c r="T627" s="55">
        <f t="shared" si="138"/>
        <v>0</v>
      </c>
      <c r="U627" s="55">
        <f t="shared" si="139"/>
        <v>0</v>
      </c>
      <c r="V627" s="55" t="b">
        <f t="shared" si="146"/>
        <v>0</v>
      </c>
      <c r="W627" s="55" t="b">
        <f t="shared" si="147"/>
        <v>0</v>
      </c>
      <c r="X627" s="55" t="b">
        <f t="shared" si="148"/>
        <v>0</v>
      </c>
      <c r="Y627" s="55" t="str">
        <f t="shared" si="140"/>
        <v/>
      </c>
    </row>
    <row r="628" spans="1:25" x14ac:dyDescent="0.2">
      <c r="A628" s="69" t="str">
        <f t="shared" si="141"/>
        <v/>
      </c>
      <c r="G628" s="131" t="str">
        <f>IF(B628&lt;&gt;"",IF(E628&lt;&gt;"",VLOOKUP(E628,Configuration!$C$4:$F$7,4,FALSE),0),"")</f>
        <v/>
      </c>
      <c r="H628" s="131" t="str">
        <f t="shared" si="136"/>
        <v/>
      </c>
      <c r="O628" s="55" t="b">
        <f t="shared" si="142"/>
        <v>0</v>
      </c>
      <c r="P628" s="55">
        <f t="shared" si="143"/>
        <v>0</v>
      </c>
      <c r="Q628" s="55">
        <f t="shared" si="144"/>
        <v>0</v>
      </c>
      <c r="R628" s="55">
        <f t="shared" si="145"/>
        <v>0</v>
      </c>
      <c r="S628" s="55">
        <f t="shared" si="137"/>
        <v>0</v>
      </c>
      <c r="T628" s="55">
        <f t="shared" si="138"/>
        <v>0</v>
      </c>
      <c r="U628" s="55">
        <f t="shared" si="139"/>
        <v>0</v>
      </c>
      <c r="V628" s="55" t="b">
        <f t="shared" si="146"/>
        <v>0</v>
      </c>
      <c r="W628" s="55" t="b">
        <f t="shared" si="147"/>
        <v>0</v>
      </c>
      <c r="X628" s="55" t="b">
        <f t="shared" si="148"/>
        <v>0</v>
      </c>
      <c r="Y628" s="55" t="str">
        <f t="shared" si="140"/>
        <v/>
      </c>
    </row>
    <row r="629" spans="1:25" x14ac:dyDescent="0.2">
      <c r="A629" s="69" t="str">
        <f t="shared" si="141"/>
        <v/>
      </c>
      <c r="G629" s="131" t="str">
        <f>IF(B629&lt;&gt;"",IF(E629&lt;&gt;"",VLOOKUP(E629,Configuration!$C$4:$F$7,4,FALSE),0),"")</f>
        <v/>
      </c>
      <c r="H629" s="131" t="str">
        <f t="shared" si="136"/>
        <v/>
      </c>
      <c r="O629" s="55" t="b">
        <f t="shared" si="142"/>
        <v>0</v>
      </c>
      <c r="P629" s="55">
        <f t="shared" si="143"/>
        <v>0</v>
      </c>
      <c r="Q629" s="55">
        <f t="shared" si="144"/>
        <v>0</v>
      </c>
      <c r="R629" s="55">
        <f t="shared" si="145"/>
        <v>0</v>
      </c>
      <c r="S629" s="55">
        <f t="shared" si="137"/>
        <v>0</v>
      </c>
      <c r="T629" s="55">
        <f t="shared" si="138"/>
        <v>0</v>
      </c>
      <c r="U629" s="55">
        <f t="shared" si="139"/>
        <v>0</v>
      </c>
      <c r="V629" s="55" t="b">
        <f t="shared" si="146"/>
        <v>0</v>
      </c>
      <c r="W629" s="55" t="b">
        <f t="shared" si="147"/>
        <v>0</v>
      </c>
      <c r="X629" s="55" t="b">
        <f t="shared" si="148"/>
        <v>0</v>
      </c>
      <c r="Y629" s="55" t="str">
        <f t="shared" si="140"/>
        <v/>
      </c>
    </row>
    <row r="630" spans="1:25" x14ac:dyDescent="0.2">
      <c r="A630" s="69" t="str">
        <f t="shared" si="141"/>
        <v/>
      </c>
      <c r="G630" s="131" t="str">
        <f>IF(B630&lt;&gt;"",IF(E630&lt;&gt;"",VLOOKUP(E630,Configuration!$C$4:$F$7,4,FALSE),0),"")</f>
        <v/>
      </c>
      <c r="H630" s="131" t="str">
        <f t="shared" si="136"/>
        <v/>
      </c>
      <c r="O630" s="55" t="b">
        <f t="shared" si="142"/>
        <v>0</v>
      </c>
      <c r="P630" s="55">
        <f t="shared" si="143"/>
        <v>0</v>
      </c>
      <c r="Q630" s="55">
        <f t="shared" si="144"/>
        <v>0</v>
      </c>
      <c r="R630" s="55">
        <f t="shared" si="145"/>
        <v>0</v>
      </c>
      <c r="S630" s="55">
        <f t="shared" si="137"/>
        <v>0</v>
      </c>
      <c r="T630" s="55">
        <f t="shared" si="138"/>
        <v>0</v>
      </c>
      <c r="U630" s="55">
        <f t="shared" si="139"/>
        <v>0</v>
      </c>
      <c r="V630" s="55" t="b">
        <f t="shared" si="146"/>
        <v>0</v>
      </c>
      <c r="W630" s="55" t="b">
        <f t="shared" si="147"/>
        <v>0</v>
      </c>
      <c r="X630" s="55" t="b">
        <f t="shared" si="148"/>
        <v>0</v>
      </c>
      <c r="Y630" s="55" t="str">
        <f t="shared" si="140"/>
        <v/>
      </c>
    </row>
    <row r="631" spans="1:25" x14ac:dyDescent="0.2">
      <c r="A631" s="69" t="str">
        <f t="shared" si="141"/>
        <v/>
      </c>
      <c r="G631" s="131" t="str">
        <f>IF(B631&lt;&gt;"",IF(E631&lt;&gt;"",VLOOKUP(E631,Configuration!$C$4:$F$7,4,FALSE),0),"")</f>
        <v/>
      </c>
      <c r="H631" s="131" t="str">
        <f t="shared" si="136"/>
        <v/>
      </c>
      <c r="O631" s="55" t="b">
        <f t="shared" si="142"/>
        <v>0</v>
      </c>
      <c r="P631" s="55">
        <f t="shared" si="143"/>
        <v>0</v>
      </c>
      <c r="Q631" s="55">
        <f t="shared" si="144"/>
        <v>0</v>
      </c>
      <c r="R631" s="55">
        <f t="shared" si="145"/>
        <v>0</v>
      </c>
      <c r="S631" s="55">
        <f t="shared" si="137"/>
        <v>0</v>
      </c>
      <c r="T631" s="55">
        <f t="shared" si="138"/>
        <v>0</v>
      </c>
      <c r="U631" s="55">
        <f t="shared" si="139"/>
        <v>0</v>
      </c>
      <c r="V631" s="55" t="b">
        <f t="shared" si="146"/>
        <v>0</v>
      </c>
      <c r="W631" s="55" t="b">
        <f t="shared" si="147"/>
        <v>0</v>
      </c>
      <c r="X631" s="55" t="b">
        <f t="shared" si="148"/>
        <v>0</v>
      </c>
      <c r="Y631" s="55" t="str">
        <f t="shared" si="140"/>
        <v/>
      </c>
    </row>
    <row r="632" spans="1:25" x14ac:dyDescent="0.2">
      <c r="A632" s="69" t="str">
        <f t="shared" si="141"/>
        <v/>
      </c>
      <c r="G632" s="131" t="str">
        <f>IF(B632&lt;&gt;"",IF(E632&lt;&gt;"",VLOOKUP(E632,Configuration!$C$4:$F$7,4,FALSE),0),"")</f>
        <v/>
      </c>
      <c r="H632" s="131" t="str">
        <f t="shared" si="136"/>
        <v/>
      </c>
      <c r="O632" s="55" t="b">
        <f t="shared" si="142"/>
        <v>0</v>
      </c>
      <c r="P632" s="55">
        <f t="shared" si="143"/>
        <v>0</v>
      </c>
      <c r="Q632" s="55">
        <f t="shared" si="144"/>
        <v>0</v>
      </c>
      <c r="R632" s="55">
        <f t="shared" si="145"/>
        <v>0</v>
      </c>
      <c r="S632" s="55">
        <f t="shared" si="137"/>
        <v>0</v>
      </c>
      <c r="T632" s="55">
        <f t="shared" si="138"/>
        <v>0</v>
      </c>
      <c r="U632" s="55">
        <f t="shared" si="139"/>
        <v>0</v>
      </c>
      <c r="V632" s="55" t="b">
        <f t="shared" si="146"/>
        <v>0</v>
      </c>
      <c r="W632" s="55" t="b">
        <f t="shared" si="147"/>
        <v>0</v>
      </c>
      <c r="X632" s="55" t="b">
        <f t="shared" si="148"/>
        <v>0</v>
      </c>
      <c r="Y632" s="55" t="str">
        <f t="shared" si="140"/>
        <v/>
      </c>
    </row>
    <row r="633" spans="1:25" x14ac:dyDescent="0.2">
      <c r="A633" s="69" t="str">
        <f t="shared" si="141"/>
        <v/>
      </c>
      <c r="G633" s="131" t="str">
        <f>IF(B633&lt;&gt;"",IF(E633&lt;&gt;"",VLOOKUP(E633,Configuration!$C$4:$F$7,4,FALSE),0),"")</f>
        <v/>
      </c>
      <c r="H633" s="131" t="str">
        <f t="shared" si="136"/>
        <v/>
      </c>
      <c r="O633" s="55" t="b">
        <f t="shared" si="142"/>
        <v>0</v>
      </c>
      <c r="P633" s="55">
        <f t="shared" si="143"/>
        <v>0</v>
      </c>
      <c r="Q633" s="55">
        <f t="shared" si="144"/>
        <v>0</v>
      </c>
      <c r="R633" s="55">
        <f t="shared" si="145"/>
        <v>0</v>
      </c>
      <c r="S633" s="55">
        <f t="shared" si="137"/>
        <v>0</v>
      </c>
      <c r="T633" s="55">
        <f t="shared" si="138"/>
        <v>0</v>
      </c>
      <c r="U633" s="55">
        <f t="shared" si="139"/>
        <v>0</v>
      </c>
      <c r="V633" s="55" t="b">
        <f t="shared" si="146"/>
        <v>0</v>
      </c>
      <c r="W633" s="55" t="b">
        <f t="shared" si="147"/>
        <v>0</v>
      </c>
      <c r="X633" s="55" t="b">
        <f t="shared" si="148"/>
        <v>0</v>
      </c>
      <c r="Y633" s="55" t="str">
        <f t="shared" si="140"/>
        <v/>
      </c>
    </row>
    <row r="634" spans="1:25" x14ac:dyDescent="0.2">
      <c r="A634" s="69" t="str">
        <f t="shared" si="141"/>
        <v/>
      </c>
      <c r="G634" s="131" t="str">
        <f>IF(B634&lt;&gt;"",IF(E634&lt;&gt;"",VLOOKUP(E634,Configuration!$C$4:$F$7,4,FALSE),0),"")</f>
        <v/>
      </c>
      <c r="H634" s="131" t="str">
        <f t="shared" si="136"/>
        <v/>
      </c>
      <c r="O634" s="55" t="b">
        <f t="shared" si="142"/>
        <v>0</v>
      </c>
      <c r="P634" s="55">
        <f t="shared" si="143"/>
        <v>0</v>
      </c>
      <c r="Q634" s="55">
        <f t="shared" si="144"/>
        <v>0</v>
      </c>
      <c r="R634" s="55">
        <f t="shared" si="145"/>
        <v>0</v>
      </c>
      <c r="S634" s="55">
        <f t="shared" si="137"/>
        <v>0</v>
      </c>
      <c r="T634" s="55">
        <f t="shared" si="138"/>
        <v>0</v>
      </c>
      <c r="U634" s="55">
        <f t="shared" si="139"/>
        <v>0</v>
      </c>
      <c r="V634" s="55" t="b">
        <f t="shared" si="146"/>
        <v>0</v>
      </c>
      <c r="W634" s="55" t="b">
        <f t="shared" si="147"/>
        <v>0</v>
      </c>
      <c r="X634" s="55" t="b">
        <f t="shared" si="148"/>
        <v>0</v>
      </c>
      <c r="Y634" s="55" t="str">
        <f t="shared" si="140"/>
        <v/>
      </c>
    </row>
    <row r="635" spans="1:25" x14ac:dyDescent="0.2">
      <c r="A635" s="69" t="str">
        <f t="shared" si="141"/>
        <v/>
      </c>
      <c r="G635" s="131" t="str">
        <f>IF(B635&lt;&gt;"",IF(E635&lt;&gt;"",VLOOKUP(E635,Configuration!$C$4:$F$7,4,FALSE),0),"")</f>
        <v/>
      </c>
      <c r="H635" s="131" t="str">
        <f t="shared" si="136"/>
        <v/>
      </c>
      <c r="O635" s="55" t="b">
        <f t="shared" si="142"/>
        <v>0</v>
      </c>
      <c r="P635" s="55">
        <f t="shared" si="143"/>
        <v>0</v>
      </c>
      <c r="Q635" s="55">
        <f t="shared" si="144"/>
        <v>0</v>
      </c>
      <c r="R635" s="55">
        <f t="shared" si="145"/>
        <v>0</v>
      </c>
      <c r="S635" s="55">
        <f t="shared" si="137"/>
        <v>0</v>
      </c>
      <c r="T635" s="55">
        <f t="shared" si="138"/>
        <v>0</v>
      </c>
      <c r="U635" s="55">
        <f t="shared" si="139"/>
        <v>0</v>
      </c>
      <c r="V635" s="55" t="b">
        <f t="shared" si="146"/>
        <v>0</v>
      </c>
      <c r="W635" s="55" t="b">
        <f t="shared" si="147"/>
        <v>0</v>
      </c>
      <c r="X635" s="55" t="b">
        <f t="shared" si="148"/>
        <v>0</v>
      </c>
      <c r="Y635" s="55" t="str">
        <f t="shared" si="140"/>
        <v/>
      </c>
    </row>
    <row r="636" spans="1:25" x14ac:dyDescent="0.2">
      <c r="A636" s="69" t="str">
        <f t="shared" si="141"/>
        <v/>
      </c>
      <c r="G636" s="131" t="str">
        <f>IF(B636&lt;&gt;"",IF(E636&lt;&gt;"",VLOOKUP(E636,Configuration!$C$4:$F$7,4,FALSE),0),"")</f>
        <v/>
      </c>
      <c r="H636" s="131" t="str">
        <f t="shared" si="136"/>
        <v/>
      </c>
      <c r="O636" s="55" t="b">
        <f t="shared" si="142"/>
        <v>0</v>
      </c>
      <c r="P636" s="55">
        <f t="shared" si="143"/>
        <v>0</v>
      </c>
      <c r="Q636" s="55">
        <f t="shared" si="144"/>
        <v>0</v>
      </c>
      <c r="R636" s="55">
        <f t="shared" si="145"/>
        <v>0</v>
      </c>
      <c r="S636" s="55">
        <f t="shared" si="137"/>
        <v>0</v>
      </c>
      <c r="T636" s="55">
        <f t="shared" si="138"/>
        <v>0</v>
      </c>
      <c r="U636" s="55">
        <f t="shared" si="139"/>
        <v>0</v>
      </c>
      <c r="V636" s="55" t="b">
        <f t="shared" si="146"/>
        <v>0</v>
      </c>
      <c r="W636" s="55" t="b">
        <f t="shared" si="147"/>
        <v>0</v>
      </c>
      <c r="X636" s="55" t="b">
        <f t="shared" si="148"/>
        <v>0</v>
      </c>
      <c r="Y636" s="55" t="str">
        <f t="shared" si="140"/>
        <v/>
      </c>
    </row>
    <row r="637" spans="1:25" x14ac:dyDescent="0.2">
      <c r="A637" s="69" t="str">
        <f t="shared" si="141"/>
        <v/>
      </c>
      <c r="G637" s="131" t="str">
        <f>IF(B637&lt;&gt;"",IF(E637&lt;&gt;"",VLOOKUP(E637,Configuration!$C$4:$F$7,4,FALSE),0),"")</f>
        <v/>
      </c>
      <c r="H637" s="131" t="str">
        <f t="shared" si="136"/>
        <v/>
      </c>
      <c r="O637" s="55" t="b">
        <f t="shared" si="142"/>
        <v>0</v>
      </c>
      <c r="P637" s="55">
        <f t="shared" si="143"/>
        <v>0</v>
      </c>
      <c r="Q637" s="55">
        <f t="shared" si="144"/>
        <v>0</v>
      </c>
      <c r="R637" s="55">
        <f t="shared" si="145"/>
        <v>0</v>
      </c>
      <c r="S637" s="55">
        <f t="shared" si="137"/>
        <v>0</v>
      </c>
      <c r="T637" s="55">
        <f t="shared" si="138"/>
        <v>0</v>
      </c>
      <c r="U637" s="55">
        <f t="shared" si="139"/>
        <v>0</v>
      </c>
      <c r="V637" s="55" t="b">
        <f t="shared" si="146"/>
        <v>0</v>
      </c>
      <c r="W637" s="55" t="b">
        <f t="shared" si="147"/>
        <v>0</v>
      </c>
      <c r="X637" s="55" t="b">
        <f t="shared" si="148"/>
        <v>0</v>
      </c>
      <c r="Y637" s="55" t="str">
        <f t="shared" si="140"/>
        <v/>
      </c>
    </row>
    <row r="638" spans="1:25" x14ac:dyDescent="0.2">
      <c r="A638" s="69" t="str">
        <f t="shared" si="141"/>
        <v/>
      </c>
      <c r="G638" s="131" t="str">
        <f>IF(B638&lt;&gt;"",IF(E638&lt;&gt;"",VLOOKUP(E638,Configuration!$C$4:$F$7,4,FALSE),0),"")</f>
        <v/>
      </c>
      <c r="H638" s="131" t="str">
        <f t="shared" si="136"/>
        <v/>
      </c>
      <c r="O638" s="55" t="b">
        <f t="shared" si="142"/>
        <v>0</v>
      </c>
      <c r="P638" s="55">
        <f t="shared" si="143"/>
        <v>0</v>
      </c>
      <c r="Q638" s="55">
        <f t="shared" si="144"/>
        <v>0</v>
      </c>
      <c r="R638" s="55">
        <f t="shared" si="145"/>
        <v>0</v>
      </c>
      <c r="S638" s="55">
        <f t="shared" si="137"/>
        <v>0</v>
      </c>
      <c r="T638" s="55">
        <f t="shared" si="138"/>
        <v>0</v>
      </c>
      <c r="U638" s="55">
        <f t="shared" si="139"/>
        <v>0</v>
      </c>
      <c r="V638" s="55" t="b">
        <f t="shared" si="146"/>
        <v>0</v>
      </c>
      <c r="W638" s="55" t="b">
        <f t="shared" si="147"/>
        <v>0</v>
      </c>
      <c r="X638" s="55" t="b">
        <f t="shared" si="148"/>
        <v>0</v>
      </c>
      <c r="Y638" s="55" t="str">
        <f t="shared" si="140"/>
        <v/>
      </c>
    </row>
    <row r="639" spans="1:25" x14ac:dyDescent="0.2">
      <c r="A639" s="69" t="str">
        <f t="shared" si="141"/>
        <v/>
      </c>
      <c r="G639" s="131" t="str">
        <f>IF(B639&lt;&gt;"",IF(E639&lt;&gt;"",VLOOKUP(E639,Configuration!$C$4:$F$7,4,FALSE),0),"")</f>
        <v/>
      </c>
      <c r="H639" s="131" t="str">
        <f t="shared" si="136"/>
        <v/>
      </c>
      <c r="O639" s="55" t="b">
        <f t="shared" si="142"/>
        <v>0</v>
      </c>
      <c r="P639" s="55">
        <f t="shared" si="143"/>
        <v>0</v>
      </c>
      <c r="Q639" s="55">
        <f t="shared" si="144"/>
        <v>0</v>
      </c>
      <c r="R639" s="55">
        <f t="shared" si="145"/>
        <v>0</v>
      </c>
      <c r="S639" s="55">
        <f t="shared" si="137"/>
        <v>0</v>
      </c>
      <c r="T639" s="55">
        <f t="shared" si="138"/>
        <v>0</v>
      </c>
      <c r="U639" s="55">
        <f t="shared" si="139"/>
        <v>0</v>
      </c>
      <c r="V639" s="55" t="b">
        <f t="shared" si="146"/>
        <v>0</v>
      </c>
      <c r="W639" s="55" t="b">
        <f t="shared" si="147"/>
        <v>0</v>
      </c>
      <c r="X639" s="55" t="b">
        <f t="shared" si="148"/>
        <v>0</v>
      </c>
      <c r="Y639" s="55" t="str">
        <f t="shared" si="140"/>
        <v/>
      </c>
    </row>
    <row r="640" spans="1:25" x14ac:dyDescent="0.2">
      <c r="A640" s="69" t="str">
        <f t="shared" si="141"/>
        <v/>
      </c>
      <c r="G640" s="131" t="str">
        <f>IF(B640&lt;&gt;"",IF(E640&lt;&gt;"",VLOOKUP(E640,Configuration!$C$4:$F$7,4,FALSE),0),"")</f>
        <v/>
      </c>
      <c r="H640" s="131" t="str">
        <f t="shared" si="136"/>
        <v/>
      </c>
      <c r="O640" s="55" t="b">
        <f t="shared" si="142"/>
        <v>0</v>
      </c>
      <c r="P640" s="55">
        <f t="shared" si="143"/>
        <v>0</v>
      </c>
      <c r="Q640" s="55">
        <f t="shared" si="144"/>
        <v>0</v>
      </c>
      <c r="R640" s="55">
        <f t="shared" si="145"/>
        <v>0</v>
      </c>
      <c r="S640" s="55">
        <f t="shared" si="137"/>
        <v>0</v>
      </c>
      <c r="T640" s="55">
        <f t="shared" si="138"/>
        <v>0</v>
      </c>
      <c r="U640" s="55">
        <f t="shared" si="139"/>
        <v>0</v>
      </c>
      <c r="V640" s="55" t="b">
        <f t="shared" si="146"/>
        <v>0</v>
      </c>
      <c r="W640" s="55" t="b">
        <f t="shared" si="147"/>
        <v>0</v>
      </c>
      <c r="X640" s="55" t="b">
        <f t="shared" si="148"/>
        <v>0</v>
      </c>
      <c r="Y640" s="55" t="str">
        <f t="shared" si="140"/>
        <v/>
      </c>
    </row>
    <row r="641" spans="1:25" x14ac:dyDescent="0.2">
      <c r="A641" s="69" t="str">
        <f t="shared" si="141"/>
        <v/>
      </c>
      <c r="G641" s="131" t="str">
        <f>IF(B641&lt;&gt;"",IF(E641&lt;&gt;"",VLOOKUP(E641,Configuration!$C$4:$F$7,4,FALSE),0),"")</f>
        <v/>
      </c>
      <c r="H641" s="131" t="str">
        <f t="shared" si="136"/>
        <v/>
      </c>
      <c r="O641" s="55" t="b">
        <f t="shared" si="142"/>
        <v>0</v>
      </c>
      <c r="P641" s="55">
        <f t="shared" si="143"/>
        <v>0</v>
      </c>
      <c r="Q641" s="55">
        <f t="shared" si="144"/>
        <v>0</v>
      </c>
      <c r="R641" s="55">
        <f t="shared" si="145"/>
        <v>0</v>
      </c>
      <c r="S641" s="55">
        <f t="shared" si="137"/>
        <v>0</v>
      </c>
      <c r="T641" s="55">
        <f t="shared" si="138"/>
        <v>0</v>
      </c>
      <c r="U641" s="55">
        <f t="shared" si="139"/>
        <v>0</v>
      </c>
      <c r="V641" s="55" t="b">
        <f t="shared" si="146"/>
        <v>0</v>
      </c>
      <c r="W641" s="55" t="b">
        <f t="shared" si="147"/>
        <v>0</v>
      </c>
      <c r="X641" s="55" t="b">
        <f t="shared" si="148"/>
        <v>0</v>
      </c>
      <c r="Y641" s="55" t="str">
        <f t="shared" si="140"/>
        <v/>
      </c>
    </row>
    <row r="642" spans="1:25" x14ac:dyDescent="0.2">
      <c r="A642" s="69" t="str">
        <f t="shared" si="141"/>
        <v/>
      </c>
      <c r="G642" s="131" t="str">
        <f>IF(B642&lt;&gt;"",IF(E642&lt;&gt;"",VLOOKUP(E642,Configuration!$C$4:$F$7,4,FALSE),0),"")</f>
        <v/>
      </c>
      <c r="H642" s="131" t="str">
        <f t="shared" si="136"/>
        <v/>
      </c>
      <c r="O642" s="55" t="b">
        <f t="shared" si="142"/>
        <v>0</v>
      </c>
      <c r="P642" s="55">
        <f t="shared" si="143"/>
        <v>0</v>
      </c>
      <c r="Q642" s="55">
        <f t="shared" si="144"/>
        <v>0</v>
      </c>
      <c r="R642" s="55">
        <f t="shared" si="145"/>
        <v>0</v>
      </c>
      <c r="S642" s="55">
        <f t="shared" si="137"/>
        <v>0</v>
      </c>
      <c r="T642" s="55">
        <f t="shared" si="138"/>
        <v>0</v>
      </c>
      <c r="U642" s="55">
        <f t="shared" si="139"/>
        <v>0</v>
      </c>
      <c r="V642" s="55" t="b">
        <f t="shared" si="146"/>
        <v>0</v>
      </c>
      <c r="W642" s="55" t="b">
        <f t="shared" si="147"/>
        <v>0</v>
      </c>
      <c r="X642" s="55" t="b">
        <f t="shared" si="148"/>
        <v>0</v>
      </c>
      <c r="Y642" s="55" t="str">
        <f t="shared" si="140"/>
        <v/>
      </c>
    </row>
    <row r="643" spans="1:25" x14ac:dyDescent="0.2">
      <c r="A643" s="69" t="str">
        <f t="shared" si="141"/>
        <v/>
      </c>
      <c r="G643" s="131" t="str">
        <f>IF(B643&lt;&gt;"",IF(E643&lt;&gt;"",VLOOKUP(E643,Configuration!$C$4:$F$7,4,FALSE),0),"")</f>
        <v/>
      </c>
      <c r="H643" s="131" t="str">
        <f t="shared" si="136"/>
        <v/>
      </c>
      <c r="O643" s="55" t="b">
        <f t="shared" si="142"/>
        <v>0</v>
      </c>
      <c r="P643" s="55">
        <f t="shared" si="143"/>
        <v>0</v>
      </c>
      <c r="Q643" s="55">
        <f t="shared" si="144"/>
        <v>0</v>
      </c>
      <c r="R643" s="55">
        <f t="shared" si="145"/>
        <v>0</v>
      </c>
      <c r="S643" s="55">
        <f t="shared" si="137"/>
        <v>0</v>
      </c>
      <c r="T643" s="55">
        <f t="shared" si="138"/>
        <v>0</v>
      </c>
      <c r="U643" s="55">
        <f t="shared" si="139"/>
        <v>0</v>
      </c>
      <c r="V643" s="55" t="b">
        <f t="shared" si="146"/>
        <v>0</v>
      </c>
      <c r="W643" s="55" t="b">
        <f t="shared" si="147"/>
        <v>0</v>
      </c>
      <c r="X643" s="55" t="b">
        <f t="shared" si="148"/>
        <v>0</v>
      </c>
      <c r="Y643" s="55" t="str">
        <f t="shared" si="140"/>
        <v/>
      </c>
    </row>
    <row r="644" spans="1:25" x14ac:dyDescent="0.2">
      <c r="A644" s="69" t="str">
        <f t="shared" si="141"/>
        <v/>
      </c>
      <c r="G644" s="131" t="str">
        <f>IF(B644&lt;&gt;"",IF(E644&lt;&gt;"",VLOOKUP(E644,Configuration!$C$4:$F$7,4,FALSE),0),"")</f>
        <v/>
      </c>
      <c r="H644" s="131" t="str">
        <f t="shared" si="136"/>
        <v/>
      </c>
      <c r="O644" s="55" t="b">
        <f t="shared" si="142"/>
        <v>0</v>
      </c>
      <c r="P644" s="55">
        <f t="shared" si="143"/>
        <v>0</v>
      </c>
      <c r="Q644" s="55">
        <f t="shared" si="144"/>
        <v>0</v>
      </c>
      <c r="R644" s="55">
        <f t="shared" si="145"/>
        <v>0</v>
      </c>
      <c r="S644" s="55">
        <f t="shared" si="137"/>
        <v>0</v>
      </c>
      <c r="T644" s="55">
        <f t="shared" si="138"/>
        <v>0</v>
      </c>
      <c r="U644" s="55">
        <f t="shared" si="139"/>
        <v>0</v>
      </c>
      <c r="V644" s="55" t="b">
        <f t="shared" si="146"/>
        <v>0</v>
      </c>
      <c r="W644" s="55" t="b">
        <f t="shared" si="147"/>
        <v>0</v>
      </c>
      <c r="X644" s="55" t="b">
        <f t="shared" si="148"/>
        <v>0</v>
      </c>
      <c r="Y644" s="55" t="str">
        <f t="shared" si="140"/>
        <v/>
      </c>
    </row>
    <row r="645" spans="1:25" x14ac:dyDescent="0.2">
      <c r="A645" s="69" t="str">
        <f t="shared" si="141"/>
        <v/>
      </c>
      <c r="G645" s="131" t="str">
        <f>IF(B645&lt;&gt;"",IF(E645&lt;&gt;"",VLOOKUP(E645,Configuration!$C$4:$F$7,4,FALSE),0),"")</f>
        <v/>
      </c>
      <c r="H645" s="131" t="str">
        <f t="shared" ref="H645:H708" si="149">IF(B645&lt;&gt;"",IF(AND(E645&lt;&gt;"",K645&lt;&gt;_out),G645*IF(F645&gt;0,F645,1),0),"")</f>
        <v/>
      </c>
      <c r="O645" s="55" t="b">
        <f t="shared" si="142"/>
        <v>0</v>
      </c>
      <c r="P645" s="55">
        <f t="shared" si="143"/>
        <v>0</v>
      </c>
      <c r="Q645" s="55">
        <f t="shared" si="144"/>
        <v>0</v>
      </c>
      <c r="R645" s="55">
        <f t="shared" si="145"/>
        <v>0</v>
      </c>
      <c r="S645" s="55">
        <f t="shared" ref="S645:S708" si="150">IF(LOWER(I645)=LOWER(_tolaunch),Y645,0)</f>
        <v>0</v>
      </c>
      <c r="T645" s="55">
        <f t="shared" ref="T645:T708" si="151">IF(LOWER(I645)=LOWER(_posibletolaunch),Y645,0)</f>
        <v>0</v>
      </c>
      <c r="U645" s="55">
        <f t="shared" ref="U645:U708" si="152">IF(LOWER(I645)=LOWER(_later),Y645,0)</f>
        <v>0</v>
      </c>
      <c r="V645" s="55" t="b">
        <f t="shared" si="146"/>
        <v>0</v>
      </c>
      <c r="W645" s="55" t="b">
        <f t="shared" si="147"/>
        <v>0</v>
      </c>
      <c r="X645" s="55" t="b">
        <f t="shared" si="148"/>
        <v>0</v>
      </c>
      <c r="Y645" s="55" t="str">
        <f t="shared" ref="Y645:Y708" si="153">IF(B645&lt;&gt;"",IF(AND(E645&lt;&gt;"",K645=_out),G645*IF(F645&gt;0,F645,1),0),"")</f>
        <v/>
      </c>
    </row>
    <row r="646" spans="1:25" x14ac:dyDescent="0.2">
      <c r="A646" s="69" t="str">
        <f t="shared" si="141"/>
        <v/>
      </c>
      <c r="G646" s="131" t="str">
        <f>IF(B646&lt;&gt;"",IF(E646&lt;&gt;"",VLOOKUP(E646,Configuration!$C$4:$F$7,4,FALSE),0),"")</f>
        <v/>
      </c>
      <c r="H646" s="131" t="str">
        <f t="shared" si="149"/>
        <v/>
      </c>
      <c r="O646" s="55" t="b">
        <f t="shared" si="142"/>
        <v>0</v>
      </c>
      <c r="P646" s="55">
        <f t="shared" si="143"/>
        <v>0</v>
      </c>
      <c r="Q646" s="55">
        <f t="shared" si="144"/>
        <v>0</v>
      </c>
      <c r="R646" s="55">
        <f t="shared" si="145"/>
        <v>0</v>
      </c>
      <c r="S646" s="55">
        <f t="shared" si="150"/>
        <v>0</v>
      </c>
      <c r="T646" s="55">
        <f t="shared" si="151"/>
        <v>0</v>
      </c>
      <c r="U646" s="55">
        <f t="shared" si="152"/>
        <v>0</v>
      </c>
      <c r="V646" s="55" t="b">
        <f t="shared" si="146"/>
        <v>0</v>
      </c>
      <c r="W646" s="55" t="b">
        <f t="shared" si="147"/>
        <v>0</v>
      </c>
      <c r="X646" s="55" t="b">
        <f t="shared" si="148"/>
        <v>0</v>
      </c>
      <c r="Y646" s="55" t="str">
        <f t="shared" si="153"/>
        <v/>
      </c>
    </row>
    <row r="647" spans="1:25" x14ac:dyDescent="0.2">
      <c r="A647" s="69" t="str">
        <f t="shared" si="141"/>
        <v/>
      </c>
      <c r="G647" s="131" t="str">
        <f>IF(B647&lt;&gt;"",IF(E647&lt;&gt;"",VLOOKUP(E647,Configuration!$C$4:$F$7,4,FALSE),0),"")</f>
        <v/>
      </c>
      <c r="H647" s="131" t="str">
        <f t="shared" si="149"/>
        <v/>
      </c>
      <c r="O647" s="55" t="b">
        <f t="shared" si="142"/>
        <v>0</v>
      </c>
      <c r="P647" s="55">
        <f t="shared" si="143"/>
        <v>0</v>
      </c>
      <c r="Q647" s="55">
        <f t="shared" si="144"/>
        <v>0</v>
      </c>
      <c r="R647" s="55">
        <f t="shared" si="145"/>
        <v>0</v>
      </c>
      <c r="S647" s="55">
        <f t="shared" si="150"/>
        <v>0</v>
      </c>
      <c r="T647" s="55">
        <f t="shared" si="151"/>
        <v>0</v>
      </c>
      <c r="U647" s="55">
        <f t="shared" si="152"/>
        <v>0</v>
      </c>
      <c r="V647" s="55" t="b">
        <f t="shared" si="146"/>
        <v>0</v>
      </c>
      <c r="W647" s="55" t="b">
        <f t="shared" si="147"/>
        <v>0</v>
      </c>
      <c r="X647" s="55" t="b">
        <f t="shared" si="148"/>
        <v>0</v>
      </c>
      <c r="Y647" s="55" t="str">
        <f t="shared" si="153"/>
        <v/>
      </c>
    </row>
    <row r="648" spans="1:25" x14ac:dyDescent="0.2">
      <c r="A648" s="69" t="str">
        <f t="shared" si="141"/>
        <v/>
      </c>
      <c r="G648" s="131" t="str">
        <f>IF(B648&lt;&gt;"",IF(E648&lt;&gt;"",VLOOKUP(E648,Configuration!$C$4:$F$7,4,FALSE),0),"")</f>
        <v/>
      </c>
      <c r="H648" s="131" t="str">
        <f t="shared" si="149"/>
        <v/>
      </c>
      <c r="O648" s="55" t="b">
        <f t="shared" si="142"/>
        <v>0</v>
      </c>
      <c r="P648" s="55">
        <f t="shared" si="143"/>
        <v>0</v>
      </c>
      <c r="Q648" s="55">
        <f t="shared" si="144"/>
        <v>0</v>
      </c>
      <c r="R648" s="55">
        <f t="shared" si="145"/>
        <v>0</v>
      </c>
      <c r="S648" s="55">
        <f t="shared" si="150"/>
        <v>0</v>
      </c>
      <c r="T648" s="55">
        <f t="shared" si="151"/>
        <v>0</v>
      </c>
      <c r="U648" s="55">
        <f t="shared" si="152"/>
        <v>0</v>
      </c>
      <c r="V648" s="55" t="b">
        <f t="shared" si="146"/>
        <v>0</v>
      </c>
      <c r="W648" s="55" t="b">
        <f t="shared" si="147"/>
        <v>0</v>
      </c>
      <c r="X648" s="55" t="b">
        <f t="shared" si="148"/>
        <v>0</v>
      </c>
      <c r="Y648" s="55" t="str">
        <f t="shared" si="153"/>
        <v/>
      </c>
    </row>
    <row r="649" spans="1:25" x14ac:dyDescent="0.2">
      <c r="A649" s="69" t="str">
        <f t="shared" si="141"/>
        <v/>
      </c>
      <c r="G649" s="131" t="str">
        <f>IF(B649&lt;&gt;"",IF(E649&lt;&gt;"",VLOOKUP(E649,Configuration!$C$4:$F$7,4,FALSE),0),"")</f>
        <v/>
      </c>
      <c r="H649" s="131" t="str">
        <f t="shared" si="149"/>
        <v/>
      </c>
      <c r="O649" s="55" t="b">
        <f t="shared" si="142"/>
        <v>0</v>
      </c>
      <c r="P649" s="55">
        <f t="shared" si="143"/>
        <v>0</v>
      </c>
      <c r="Q649" s="55">
        <f t="shared" si="144"/>
        <v>0</v>
      </c>
      <c r="R649" s="55">
        <f t="shared" si="145"/>
        <v>0</v>
      </c>
      <c r="S649" s="55">
        <f t="shared" si="150"/>
        <v>0</v>
      </c>
      <c r="T649" s="55">
        <f t="shared" si="151"/>
        <v>0</v>
      </c>
      <c r="U649" s="55">
        <f t="shared" si="152"/>
        <v>0</v>
      </c>
      <c r="V649" s="55" t="b">
        <f t="shared" si="146"/>
        <v>0</v>
      </c>
      <c r="W649" s="55" t="b">
        <f t="shared" si="147"/>
        <v>0</v>
      </c>
      <c r="X649" s="55" t="b">
        <f t="shared" si="148"/>
        <v>0</v>
      </c>
      <c r="Y649" s="55" t="str">
        <f t="shared" si="153"/>
        <v/>
      </c>
    </row>
    <row r="650" spans="1:25" x14ac:dyDescent="0.2">
      <c r="A650" s="69" t="str">
        <f t="shared" si="141"/>
        <v/>
      </c>
      <c r="G650" s="131" t="str">
        <f>IF(B650&lt;&gt;"",IF(E650&lt;&gt;"",VLOOKUP(E650,Configuration!$C$4:$F$7,4,FALSE),0),"")</f>
        <v/>
      </c>
      <c r="H650" s="131" t="str">
        <f t="shared" si="149"/>
        <v/>
      </c>
      <c r="O650" s="55" t="b">
        <f t="shared" si="142"/>
        <v>0</v>
      </c>
      <c r="P650" s="55">
        <f t="shared" si="143"/>
        <v>0</v>
      </c>
      <c r="Q650" s="55">
        <f t="shared" si="144"/>
        <v>0</v>
      </c>
      <c r="R650" s="55">
        <f t="shared" si="145"/>
        <v>0</v>
      </c>
      <c r="S650" s="55">
        <f t="shared" si="150"/>
        <v>0</v>
      </c>
      <c r="T650" s="55">
        <f t="shared" si="151"/>
        <v>0</v>
      </c>
      <c r="U650" s="55">
        <f t="shared" si="152"/>
        <v>0</v>
      </c>
      <c r="V650" s="55" t="b">
        <f t="shared" si="146"/>
        <v>0</v>
      </c>
      <c r="W650" s="55" t="b">
        <f t="shared" si="147"/>
        <v>0</v>
      </c>
      <c r="X650" s="55" t="b">
        <f t="shared" si="148"/>
        <v>0</v>
      </c>
      <c r="Y650" s="55" t="str">
        <f t="shared" si="153"/>
        <v/>
      </c>
    </row>
    <row r="651" spans="1:25" x14ac:dyDescent="0.2">
      <c r="A651" s="69" t="str">
        <f t="shared" si="141"/>
        <v/>
      </c>
      <c r="G651" s="131" t="str">
        <f>IF(B651&lt;&gt;"",IF(E651&lt;&gt;"",VLOOKUP(E651,Configuration!$C$4:$F$7,4,FALSE),0),"")</f>
        <v/>
      </c>
      <c r="H651" s="131" t="str">
        <f t="shared" si="149"/>
        <v/>
      </c>
      <c r="O651" s="55" t="b">
        <f t="shared" si="142"/>
        <v>0</v>
      </c>
      <c r="P651" s="55">
        <f t="shared" si="143"/>
        <v>0</v>
      </c>
      <c r="Q651" s="55">
        <f t="shared" si="144"/>
        <v>0</v>
      </c>
      <c r="R651" s="55">
        <f t="shared" si="145"/>
        <v>0</v>
      </c>
      <c r="S651" s="55">
        <f t="shared" si="150"/>
        <v>0</v>
      </c>
      <c r="T651" s="55">
        <f t="shared" si="151"/>
        <v>0</v>
      </c>
      <c r="U651" s="55">
        <f t="shared" si="152"/>
        <v>0</v>
      </c>
      <c r="V651" s="55" t="b">
        <f t="shared" si="146"/>
        <v>0</v>
      </c>
      <c r="W651" s="55" t="b">
        <f t="shared" si="147"/>
        <v>0</v>
      </c>
      <c r="X651" s="55" t="b">
        <f t="shared" si="148"/>
        <v>0</v>
      </c>
      <c r="Y651" s="55" t="str">
        <f t="shared" si="153"/>
        <v/>
      </c>
    </row>
    <row r="652" spans="1:25" x14ac:dyDescent="0.2">
      <c r="A652" s="69" t="str">
        <f t="shared" si="141"/>
        <v/>
      </c>
      <c r="G652" s="131" t="str">
        <f>IF(B652&lt;&gt;"",IF(E652&lt;&gt;"",VLOOKUP(E652,Configuration!$C$4:$F$7,4,FALSE),0),"")</f>
        <v/>
      </c>
      <c r="H652" s="131" t="str">
        <f t="shared" si="149"/>
        <v/>
      </c>
      <c r="O652" s="55" t="b">
        <f t="shared" si="142"/>
        <v>0</v>
      </c>
      <c r="P652" s="55">
        <f t="shared" si="143"/>
        <v>0</v>
      </c>
      <c r="Q652" s="55">
        <f t="shared" si="144"/>
        <v>0</v>
      </c>
      <c r="R652" s="55">
        <f t="shared" si="145"/>
        <v>0</v>
      </c>
      <c r="S652" s="55">
        <f t="shared" si="150"/>
        <v>0</v>
      </c>
      <c r="T652" s="55">
        <f t="shared" si="151"/>
        <v>0</v>
      </c>
      <c r="U652" s="55">
        <f t="shared" si="152"/>
        <v>0</v>
      </c>
      <c r="V652" s="55" t="b">
        <f t="shared" si="146"/>
        <v>0</v>
      </c>
      <c r="W652" s="55" t="b">
        <f t="shared" si="147"/>
        <v>0</v>
      </c>
      <c r="X652" s="55" t="b">
        <f t="shared" si="148"/>
        <v>0</v>
      </c>
      <c r="Y652" s="55" t="str">
        <f t="shared" si="153"/>
        <v/>
      </c>
    </row>
    <row r="653" spans="1:25" x14ac:dyDescent="0.2">
      <c r="A653" s="69" t="str">
        <f t="shared" si="141"/>
        <v/>
      </c>
      <c r="G653" s="131" t="str">
        <f>IF(B653&lt;&gt;"",IF(E653&lt;&gt;"",VLOOKUP(E653,Configuration!$C$4:$F$7,4,FALSE),0),"")</f>
        <v/>
      </c>
      <c r="H653" s="131" t="str">
        <f t="shared" si="149"/>
        <v/>
      </c>
      <c r="O653" s="55" t="b">
        <f t="shared" si="142"/>
        <v>0</v>
      </c>
      <c r="P653" s="55">
        <f t="shared" si="143"/>
        <v>0</v>
      </c>
      <c r="Q653" s="55">
        <f t="shared" si="144"/>
        <v>0</v>
      </c>
      <c r="R653" s="55">
        <f t="shared" si="145"/>
        <v>0</v>
      </c>
      <c r="S653" s="55">
        <f t="shared" si="150"/>
        <v>0</v>
      </c>
      <c r="T653" s="55">
        <f t="shared" si="151"/>
        <v>0</v>
      </c>
      <c r="U653" s="55">
        <f t="shared" si="152"/>
        <v>0</v>
      </c>
      <c r="V653" s="55" t="b">
        <f t="shared" si="146"/>
        <v>0</v>
      </c>
      <c r="W653" s="55" t="b">
        <f t="shared" si="147"/>
        <v>0</v>
      </c>
      <c r="X653" s="55" t="b">
        <f t="shared" si="148"/>
        <v>0</v>
      </c>
      <c r="Y653" s="55" t="str">
        <f t="shared" si="153"/>
        <v/>
      </c>
    </row>
    <row r="654" spans="1:25" x14ac:dyDescent="0.2">
      <c r="A654" s="69" t="str">
        <f t="shared" si="141"/>
        <v/>
      </c>
      <c r="G654" s="131" t="str">
        <f>IF(B654&lt;&gt;"",IF(E654&lt;&gt;"",VLOOKUP(E654,Configuration!$C$4:$F$7,4,FALSE),0),"")</f>
        <v/>
      </c>
      <c r="H654" s="131" t="str">
        <f t="shared" si="149"/>
        <v/>
      </c>
      <c r="O654" s="55" t="b">
        <f t="shared" si="142"/>
        <v>0</v>
      </c>
      <c r="P654" s="55">
        <f t="shared" si="143"/>
        <v>0</v>
      </c>
      <c r="Q654" s="55">
        <f t="shared" si="144"/>
        <v>0</v>
      </c>
      <c r="R654" s="55">
        <f t="shared" si="145"/>
        <v>0</v>
      </c>
      <c r="S654" s="55">
        <f t="shared" si="150"/>
        <v>0</v>
      </c>
      <c r="T654" s="55">
        <f t="shared" si="151"/>
        <v>0</v>
      </c>
      <c r="U654" s="55">
        <f t="shared" si="152"/>
        <v>0</v>
      </c>
      <c r="V654" s="55" t="b">
        <f t="shared" si="146"/>
        <v>0</v>
      </c>
      <c r="W654" s="55" t="b">
        <f t="shared" si="147"/>
        <v>0</v>
      </c>
      <c r="X654" s="55" t="b">
        <f t="shared" si="148"/>
        <v>0</v>
      </c>
      <c r="Y654" s="55" t="str">
        <f t="shared" si="153"/>
        <v/>
      </c>
    </row>
    <row r="655" spans="1:25" x14ac:dyDescent="0.2">
      <c r="A655" s="69" t="str">
        <f t="shared" si="141"/>
        <v/>
      </c>
      <c r="G655" s="131" t="str">
        <f>IF(B655&lt;&gt;"",IF(E655&lt;&gt;"",VLOOKUP(E655,Configuration!$C$4:$F$7,4,FALSE),0),"")</f>
        <v/>
      </c>
      <c r="H655" s="131" t="str">
        <f t="shared" si="149"/>
        <v/>
      </c>
      <c r="O655" s="55" t="b">
        <f t="shared" si="142"/>
        <v>0</v>
      </c>
      <c r="P655" s="55">
        <f t="shared" si="143"/>
        <v>0</v>
      </c>
      <c r="Q655" s="55">
        <f t="shared" si="144"/>
        <v>0</v>
      </c>
      <c r="R655" s="55">
        <f t="shared" si="145"/>
        <v>0</v>
      </c>
      <c r="S655" s="55">
        <f t="shared" si="150"/>
        <v>0</v>
      </c>
      <c r="T655" s="55">
        <f t="shared" si="151"/>
        <v>0</v>
      </c>
      <c r="U655" s="55">
        <f t="shared" si="152"/>
        <v>0</v>
      </c>
      <c r="V655" s="55" t="b">
        <f t="shared" si="146"/>
        <v>0</v>
      </c>
      <c r="W655" s="55" t="b">
        <f t="shared" si="147"/>
        <v>0</v>
      </c>
      <c r="X655" s="55" t="b">
        <f t="shared" si="148"/>
        <v>0</v>
      </c>
      <c r="Y655" s="55" t="str">
        <f t="shared" si="153"/>
        <v/>
      </c>
    </row>
    <row r="656" spans="1:25" x14ac:dyDescent="0.2">
      <c r="A656" s="69" t="str">
        <f t="shared" si="141"/>
        <v/>
      </c>
      <c r="G656" s="131" t="str">
        <f>IF(B656&lt;&gt;"",IF(E656&lt;&gt;"",VLOOKUP(E656,Configuration!$C$4:$F$7,4,FALSE),0),"")</f>
        <v/>
      </c>
      <c r="H656" s="131" t="str">
        <f t="shared" si="149"/>
        <v/>
      </c>
      <c r="O656" s="55" t="b">
        <f t="shared" si="142"/>
        <v>0</v>
      </c>
      <c r="P656" s="55">
        <f t="shared" si="143"/>
        <v>0</v>
      </c>
      <c r="Q656" s="55">
        <f t="shared" si="144"/>
        <v>0</v>
      </c>
      <c r="R656" s="55">
        <f t="shared" si="145"/>
        <v>0</v>
      </c>
      <c r="S656" s="55">
        <f t="shared" si="150"/>
        <v>0</v>
      </c>
      <c r="T656" s="55">
        <f t="shared" si="151"/>
        <v>0</v>
      </c>
      <c r="U656" s="55">
        <f t="shared" si="152"/>
        <v>0</v>
      </c>
      <c r="V656" s="55" t="b">
        <f t="shared" si="146"/>
        <v>0</v>
      </c>
      <c r="W656" s="55" t="b">
        <f t="shared" si="147"/>
        <v>0</v>
      </c>
      <c r="X656" s="55" t="b">
        <f t="shared" si="148"/>
        <v>0</v>
      </c>
      <c r="Y656" s="55" t="str">
        <f t="shared" si="153"/>
        <v/>
      </c>
    </row>
    <row r="657" spans="1:25" x14ac:dyDescent="0.2">
      <c r="A657" s="69" t="str">
        <f t="shared" si="141"/>
        <v/>
      </c>
      <c r="G657" s="131" t="str">
        <f>IF(B657&lt;&gt;"",IF(E657&lt;&gt;"",VLOOKUP(E657,Configuration!$C$4:$F$7,4,FALSE),0),"")</f>
        <v/>
      </c>
      <c r="H657" s="131" t="str">
        <f t="shared" si="149"/>
        <v/>
      </c>
      <c r="O657" s="55" t="b">
        <f t="shared" si="142"/>
        <v>0</v>
      </c>
      <c r="P657" s="55">
        <f t="shared" si="143"/>
        <v>0</v>
      </c>
      <c r="Q657" s="55">
        <f t="shared" si="144"/>
        <v>0</v>
      </c>
      <c r="R657" s="55">
        <f t="shared" si="145"/>
        <v>0</v>
      </c>
      <c r="S657" s="55">
        <f t="shared" si="150"/>
        <v>0</v>
      </c>
      <c r="T657" s="55">
        <f t="shared" si="151"/>
        <v>0</v>
      </c>
      <c r="U657" s="55">
        <f t="shared" si="152"/>
        <v>0</v>
      </c>
      <c r="V657" s="55" t="b">
        <f t="shared" si="146"/>
        <v>0</v>
      </c>
      <c r="W657" s="55" t="b">
        <f t="shared" si="147"/>
        <v>0</v>
      </c>
      <c r="X657" s="55" t="b">
        <f t="shared" si="148"/>
        <v>0</v>
      </c>
      <c r="Y657" s="55" t="str">
        <f t="shared" si="153"/>
        <v/>
      </c>
    </row>
    <row r="658" spans="1:25" x14ac:dyDescent="0.2">
      <c r="A658" s="69" t="str">
        <f t="shared" si="141"/>
        <v/>
      </c>
      <c r="G658" s="131" t="str">
        <f>IF(B658&lt;&gt;"",IF(E658&lt;&gt;"",VLOOKUP(E658,Configuration!$C$4:$F$7,4,FALSE),0),"")</f>
        <v/>
      </c>
      <c r="H658" s="131" t="str">
        <f t="shared" si="149"/>
        <v/>
      </c>
      <c r="O658" s="55" t="b">
        <f t="shared" si="142"/>
        <v>0</v>
      </c>
      <c r="P658" s="55">
        <f t="shared" si="143"/>
        <v>0</v>
      </c>
      <c r="Q658" s="55">
        <f t="shared" si="144"/>
        <v>0</v>
      </c>
      <c r="R658" s="55">
        <f t="shared" si="145"/>
        <v>0</v>
      </c>
      <c r="S658" s="55">
        <f t="shared" si="150"/>
        <v>0</v>
      </c>
      <c r="T658" s="55">
        <f t="shared" si="151"/>
        <v>0</v>
      </c>
      <c r="U658" s="55">
        <f t="shared" si="152"/>
        <v>0</v>
      </c>
      <c r="V658" s="55" t="b">
        <f t="shared" si="146"/>
        <v>0</v>
      </c>
      <c r="W658" s="55" t="b">
        <f t="shared" si="147"/>
        <v>0</v>
      </c>
      <c r="X658" s="55" t="b">
        <f t="shared" si="148"/>
        <v>0</v>
      </c>
      <c r="Y658" s="55" t="str">
        <f t="shared" si="153"/>
        <v/>
      </c>
    </row>
    <row r="659" spans="1:25" x14ac:dyDescent="0.2">
      <c r="A659" s="69" t="str">
        <f t="shared" si="141"/>
        <v/>
      </c>
      <c r="G659" s="131" t="str">
        <f>IF(B659&lt;&gt;"",IF(E659&lt;&gt;"",VLOOKUP(E659,Configuration!$C$4:$F$7,4,FALSE),0),"")</f>
        <v/>
      </c>
      <c r="H659" s="131" t="str">
        <f t="shared" si="149"/>
        <v/>
      </c>
      <c r="O659" s="55" t="b">
        <f t="shared" si="142"/>
        <v>0</v>
      </c>
      <c r="P659" s="55">
        <f t="shared" si="143"/>
        <v>0</v>
      </c>
      <c r="Q659" s="55">
        <f t="shared" si="144"/>
        <v>0</v>
      </c>
      <c r="R659" s="55">
        <f t="shared" si="145"/>
        <v>0</v>
      </c>
      <c r="S659" s="55">
        <f t="shared" si="150"/>
        <v>0</v>
      </c>
      <c r="T659" s="55">
        <f t="shared" si="151"/>
        <v>0</v>
      </c>
      <c r="U659" s="55">
        <f t="shared" si="152"/>
        <v>0</v>
      </c>
      <c r="V659" s="55" t="b">
        <f t="shared" si="146"/>
        <v>0</v>
      </c>
      <c r="W659" s="55" t="b">
        <f t="shared" si="147"/>
        <v>0</v>
      </c>
      <c r="X659" s="55" t="b">
        <f t="shared" si="148"/>
        <v>0</v>
      </c>
      <c r="Y659" s="55" t="str">
        <f t="shared" si="153"/>
        <v/>
      </c>
    </row>
    <row r="660" spans="1:25" x14ac:dyDescent="0.2">
      <c r="A660" s="69" t="str">
        <f t="shared" si="141"/>
        <v/>
      </c>
      <c r="G660" s="131" t="str">
        <f>IF(B660&lt;&gt;"",IF(E660&lt;&gt;"",VLOOKUP(E660,Configuration!$C$4:$F$7,4,FALSE),0),"")</f>
        <v/>
      </c>
      <c r="H660" s="131" t="str">
        <f t="shared" si="149"/>
        <v/>
      </c>
      <c r="O660" s="55" t="b">
        <f t="shared" si="142"/>
        <v>0</v>
      </c>
      <c r="P660" s="55">
        <f t="shared" si="143"/>
        <v>0</v>
      </c>
      <c r="Q660" s="55">
        <f t="shared" si="144"/>
        <v>0</v>
      </c>
      <c r="R660" s="55">
        <f t="shared" si="145"/>
        <v>0</v>
      </c>
      <c r="S660" s="55">
        <f t="shared" si="150"/>
        <v>0</v>
      </c>
      <c r="T660" s="55">
        <f t="shared" si="151"/>
        <v>0</v>
      </c>
      <c r="U660" s="55">
        <f t="shared" si="152"/>
        <v>0</v>
      </c>
      <c r="V660" s="55" t="b">
        <f t="shared" si="146"/>
        <v>0</v>
      </c>
      <c r="W660" s="55" t="b">
        <f t="shared" si="147"/>
        <v>0</v>
      </c>
      <c r="X660" s="55" t="b">
        <f t="shared" si="148"/>
        <v>0</v>
      </c>
      <c r="Y660" s="55" t="str">
        <f t="shared" si="153"/>
        <v/>
      </c>
    </row>
    <row r="661" spans="1:25" x14ac:dyDescent="0.2">
      <c r="A661" s="69" t="str">
        <f t="shared" si="141"/>
        <v/>
      </c>
      <c r="G661" s="131" t="str">
        <f>IF(B661&lt;&gt;"",IF(E661&lt;&gt;"",VLOOKUP(E661,Configuration!$C$4:$F$7,4,FALSE),0),"")</f>
        <v/>
      </c>
      <c r="H661" s="131" t="str">
        <f t="shared" si="149"/>
        <v/>
      </c>
      <c r="O661" s="55" t="b">
        <f t="shared" si="142"/>
        <v>0</v>
      </c>
      <c r="P661" s="55">
        <f t="shared" si="143"/>
        <v>0</v>
      </c>
      <c r="Q661" s="55">
        <f t="shared" si="144"/>
        <v>0</v>
      </c>
      <c r="R661" s="55">
        <f t="shared" si="145"/>
        <v>0</v>
      </c>
      <c r="S661" s="55">
        <f t="shared" si="150"/>
        <v>0</v>
      </c>
      <c r="T661" s="55">
        <f t="shared" si="151"/>
        <v>0</v>
      </c>
      <c r="U661" s="55">
        <f t="shared" si="152"/>
        <v>0</v>
      </c>
      <c r="V661" s="55" t="b">
        <f t="shared" si="146"/>
        <v>0</v>
      </c>
      <c r="W661" s="55" t="b">
        <f t="shared" si="147"/>
        <v>0</v>
      </c>
      <c r="X661" s="55" t="b">
        <f t="shared" si="148"/>
        <v>0</v>
      </c>
      <c r="Y661" s="55" t="str">
        <f t="shared" si="153"/>
        <v/>
      </c>
    </row>
    <row r="662" spans="1:25" x14ac:dyDescent="0.2">
      <c r="A662" s="69" t="str">
        <f t="shared" si="141"/>
        <v/>
      </c>
      <c r="G662" s="131" t="str">
        <f>IF(B662&lt;&gt;"",IF(E662&lt;&gt;"",VLOOKUP(E662,Configuration!$C$4:$F$7,4,FALSE),0),"")</f>
        <v/>
      </c>
      <c r="H662" s="131" t="str">
        <f t="shared" si="149"/>
        <v/>
      </c>
      <c r="O662" s="55" t="b">
        <f t="shared" si="142"/>
        <v>0</v>
      </c>
      <c r="P662" s="55">
        <f t="shared" si="143"/>
        <v>0</v>
      </c>
      <c r="Q662" s="55">
        <f t="shared" si="144"/>
        <v>0</v>
      </c>
      <c r="R662" s="55">
        <f t="shared" si="145"/>
        <v>0</v>
      </c>
      <c r="S662" s="55">
        <f t="shared" si="150"/>
        <v>0</v>
      </c>
      <c r="T662" s="55">
        <f t="shared" si="151"/>
        <v>0</v>
      </c>
      <c r="U662" s="55">
        <f t="shared" si="152"/>
        <v>0</v>
      </c>
      <c r="V662" s="55" t="b">
        <f t="shared" si="146"/>
        <v>0</v>
      </c>
      <c r="W662" s="55" t="b">
        <f t="shared" si="147"/>
        <v>0</v>
      </c>
      <c r="X662" s="55" t="b">
        <f t="shared" si="148"/>
        <v>0</v>
      </c>
      <c r="Y662" s="55" t="str">
        <f t="shared" si="153"/>
        <v/>
      </c>
    </row>
    <row r="663" spans="1:25" x14ac:dyDescent="0.2">
      <c r="A663" s="69" t="str">
        <f t="shared" si="141"/>
        <v/>
      </c>
      <c r="G663" s="131" t="str">
        <f>IF(B663&lt;&gt;"",IF(E663&lt;&gt;"",VLOOKUP(E663,Configuration!$C$4:$F$7,4,FALSE),0),"")</f>
        <v/>
      </c>
      <c r="H663" s="131" t="str">
        <f t="shared" si="149"/>
        <v/>
      </c>
      <c r="O663" s="55" t="b">
        <f t="shared" si="142"/>
        <v>0</v>
      </c>
      <c r="P663" s="55">
        <f t="shared" si="143"/>
        <v>0</v>
      </c>
      <c r="Q663" s="55">
        <f t="shared" si="144"/>
        <v>0</v>
      </c>
      <c r="R663" s="55">
        <f t="shared" si="145"/>
        <v>0</v>
      </c>
      <c r="S663" s="55">
        <f t="shared" si="150"/>
        <v>0</v>
      </c>
      <c r="T663" s="55">
        <f t="shared" si="151"/>
        <v>0</v>
      </c>
      <c r="U663" s="55">
        <f t="shared" si="152"/>
        <v>0</v>
      </c>
      <c r="V663" s="55" t="b">
        <f t="shared" si="146"/>
        <v>0</v>
      </c>
      <c r="W663" s="55" t="b">
        <f t="shared" si="147"/>
        <v>0</v>
      </c>
      <c r="X663" s="55" t="b">
        <f t="shared" si="148"/>
        <v>0</v>
      </c>
      <c r="Y663" s="55" t="str">
        <f t="shared" si="153"/>
        <v/>
      </c>
    </row>
    <row r="664" spans="1:25" x14ac:dyDescent="0.2">
      <c r="A664" s="69" t="str">
        <f t="shared" si="141"/>
        <v/>
      </c>
      <c r="G664" s="131" t="str">
        <f>IF(B664&lt;&gt;"",IF(E664&lt;&gt;"",VLOOKUP(E664,Configuration!$C$4:$F$7,4,FALSE),0),"")</f>
        <v/>
      </c>
      <c r="H664" s="131" t="str">
        <f t="shared" si="149"/>
        <v/>
      </c>
      <c r="O664" s="55" t="b">
        <f t="shared" si="142"/>
        <v>0</v>
      </c>
      <c r="P664" s="55">
        <f t="shared" si="143"/>
        <v>0</v>
      </c>
      <c r="Q664" s="55">
        <f t="shared" si="144"/>
        <v>0</v>
      </c>
      <c r="R664" s="55">
        <f t="shared" si="145"/>
        <v>0</v>
      </c>
      <c r="S664" s="55">
        <f t="shared" si="150"/>
        <v>0</v>
      </c>
      <c r="T664" s="55">
        <f t="shared" si="151"/>
        <v>0</v>
      </c>
      <c r="U664" s="55">
        <f t="shared" si="152"/>
        <v>0</v>
      </c>
      <c r="V664" s="55" t="b">
        <f t="shared" si="146"/>
        <v>0</v>
      </c>
      <c r="W664" s="55" t="b">
        <f t="shared" si="147"/>
        <v>0</v>
      </c>
      <c r="X664" s="55" t="b">
        <f t="shared" si="148"/>
        <v>0</v>
      </c>
      <c r="Y664" s="55" t="str">
        <f t="shared" si="153"/>
        <v/>
      </c>
    </row>
    <row r="665" spans="1:25" x14ac:dyDescent="0.2">
      <c r="A665" s="69" t="str">
        <f t="shared" si="141"/>
        <v/>
      </c>
      <c r="G665" s="131" t="str">
        <f>IF(B665&lt;&gt;"",IF(E665&lt;&gt;"",VLOOKUP(E665,Configuration!$C$4:$F$7,4,FALSE),0),"")</f>
        <v/>
      </c>
      <c r="H665" s="131" t="str">
        <f t="shared" si="149"/>
        <v/>
      </c>
      <c r="O665" s="55" t="b">
        <f t="shared" si="142"/>
        <v>0</v>
      </c>
      <c r="P665" s="55">
        <f t="shared" si="143"/>
        <v>0</v>
      </c>
      <c r="Q665" s="55">
        <f t="shared" si="144"/>
        <v>0</v>
      </c>
      <c r="R665" s="55">
        <f t="shared" si="145"/>
        <v>0</v>
      </c>
      <c r="S665" s="55">
        <f t="shared" si="150"/>
        <v>0</v>
      </c>
      <c r="T665" s="55">
        <f t="shared" si="151"/>
        <v>0</v>
      </c>
      <c r="U665" s="55">
        <f t="shared" si="152"/>
        <v>0</v>
      </c>
      <c r="V665" s="55" t="b">
        <f t="shared" si="146"/>
        <v>0</v>
      </c>
      <c r="W665" s="55" t="b">
        <f t="shared" si="147"/>
        <v>0</v>
      </c>
      <c r="X665" s="55" t="b">
        <f t="shared" si="148"/>
        <v>0</v>
      </c>
      <c r="Y665" s="55" t="str">
        <f t="shared" si="153"/>
        <v/>
      </c>
    </row>
    <row r="666" spans="1:25" x14ac:dyDescent="0.2">
      <c r="A666" s="69" t="str">
        <f t="shared" si="141"/>
        <v/>
      </c>
      <c r="G666" s="131" t="str">
        <f>IF(B666&lt;&gt;"",IF(E666&lt;&gt;"",VLOOKUP(E666,Configuration!$C$4:$F$7,4,FALSE),0),"")</f>
        <v/>
      </c>
      <c r="H666" s="131" t="str">
        <f t="shared" si="149"/>
        <v/>
      </c>
      <c r="O666" s="55" t="b">
        <f t="shared" si="142"/>
        <v>0</v>
      </c>
      <c r="P666" s="55">
        <f t="shared" si="143"/>
        <v>0</v>
      </c>
      <c r="Q666" s="55">
        <f t="shared" si="144"/>
        <v>0</v>
      </c>
      <c r="R666" s="55">
        <f t="shared" si="145"/>
        <v>0</v>
      </c>
      <c r="S666" s="55">
        <f t="shared" si="150"/>
        <v>0</v>
      </c>
      <c r="T666" s="55">
        <f t="shared" si="151"/>
        <v>0</v>
      </c>
      <c r="U666" s="55">
        <f t="shared" si="152"/>
        <v>0</v>
      </c>
      <c r="V666" s="55" t="b">
        <f t="shared" si="146"/>
        <v>0</v>
      </c>
      <c r="W666" s="55" t="b">
        <f t="shared" si="147"/>
        <v>0</v>
      </c>
      <c r="X666" s="55" t="b">
        <f t="shared" si="148"/>
        <v>0</v>
      </c>
      <c r="Y666" s="55" t="str">
        <f t="shared" si="153"/>
        <v/>
      </c>
    </row>
    <row r="667" spans="1:25" x14ac:dyDescent="0.2">
      <c r="A667" s="69" t="str">
        <f t="shared" si="141"/>
        <v/>
      </c>
      <c r="G667" s="131" t="str">
        <f>IF(B667&lt;&gt;"",IF(E667&lt;&gt;"",VLOOKUP(E667,Configuration!$C$4:$F$7,4,FALSE),0),"")</f>
        <v/>
      </c>
      <c r="H667" s="131" t="str">
        <f t="shared" si="149"/>
        <v/>
      </c>
      <c r="O667" s="55" t="b">
        <f t="shared" si="142"/>
        <v>0</v>
      </c>
      <c r="P667" s="55">
        <f t="shared" si="143"/>
        <v>0</v>
      </c>
      <c r="Q667" s="55">
        <f t="shared" si="144"/>
        <v>0</v>
      </c>
      <c r="R667" s="55">
        <f t="shared" si="145"/>
        <v>0</v>
      </c>
      <c r="S667" s="55">
        <f t="shared" si="150"/>
        <v>0</v>
      </c>
      <c r="T667" s="55">
        <f t="shared" si="151"/>
        <v>0</v>
      </c>
      <c r="U667" s="55">
        <f t="shared" si="152"/>
        <v>0</v>
      </c>
      <c r="V667" s="55" t="b">
        <f t="shared" si="146"/>
        <v>0</v>
      </c>
      <c r="W667" s="55" t="b">
        <f t="shared" si="147"/>
        <v>0</v>
      </c>
      <c r="X667" s="55" t="b">
        <f t="shared" si="148"/>
        <v>0</v>
      </c>
      <c r="Y667" s="55" t="str">
        <f t="shared" si="153"/>
        <v/>
      </c>
    </row>
    <row r="668" spans="1:25" x14ac:dyDescent="0.2">
      <c r="A668" s="69" t="str">
        <f t="shared" si="141"/>
        <v/>
      </c>
      <c r="G668" s="131" t="str">
        <f>IF(B668&lt;&gt;"",IF(E668&lt;&gt;"",VLOOKUP(E668,Configuration!$C$4:$F$7,4,FALSE),0),"")</f>
        <v/>
      </c>
      <c r="H668" s="131" t="str">
        <f t="shared" si="149"/>
        <v/>
      </c>
      <c r="O668" s="55" t="b">
        <f t="shared" si="142"/>
        <v>0</v>
      </c>
      <c r="P668" s="55">
        <f t="shared" si="143"/>
        <v>0</v>
      </c>
      <c r="Q668" s="55">
        <f t="shared" si="144"/>
        <v>0</v>
      </c>
      <c r="R668" s="55">
        <f t="shared" si="145"/>
        <v>0</v>
      </c>
      <c r="S668" s="55">
        <f t="shared" si="150"/>
        <v>0</v>
      </c>
      <c r="T668" s="55">
        <f t="shared" si="151"/>
        <v>0</v>
      </c>
      <c r="U668" s="55">
        <f t="shared" si="152"/>
        <v>0</v>
      </c>
      <c r="V668" s="55" t="b">
        <f t="shared" si="146"/>
        <v>0</v>
      </c>
      <c r="W668" s="55" t="b">
        <f t="shared" si="147"/>
        <v>0</v>
      </c>
      <c r="X668" s="55" t="b">
        <f t="shared" si="148"/>
        <v>0</v>
      </c>
      <c r="Y668" s="55" t="str">
        <f t="shared" si="153"/>
        <v/>
      </c>
    </row>
    <row r="669" spans="1:25" x14ac:dyDescent="0.2">
      <c r="A669" s="69" t="str">
        <f t="shared" si="141"/>
        <v/>
      </c>
      <c r="G669" s="131" t="str">
        <f>IF(B669&lt;&gt;"",IF(E669&lt;&gt;"",VLOOKUP(E669,Configuration!$C$4:$F$7,4,FALSE),0),"")</f>
        <v/>
      </c>
      <c r="H669" s="131" t="str">
        <f t="shared" si="149"/>
        <v/>
      </c>
      <c r="O669" s="55" t="b">
        <f t="shared" si="142"/>
        <v>0</v>
      </c>
      <c r="P669" s="55">
        <f t="shared" si="143"/>
        <v>0</v>
      </c>
      <c r="Q669" s="55">
        <f t="shared" si="144"/>
        <v>0</v>
      </c>
      <c r="R669" s="55">
        <f t="shared" si="145"/>
        <v>0</v>
      </c>
      <c r="S669" s="55">
        <f t="shared" si="150"/>
        <v>0</v>
      </c>
      <c r="T669" s="55">
        <f t="shared" si="151"/>
        <v>0</v>
      </c>
      <c r="U669" s="55">
        <f t="shared" si="152"/>
        <v>0</v>
      </c>
      <c r="V669" s="55" t="b">
        <f t="shared" si="146"/>
        <v>0</v>
      </c>
      <c r="W669" s="55" t="b">
        <f t="shared" si="147"/>
        <v>0</v>
      </c>
      <c r="X669" s="55" t="b">
        <f t="shared" si="148"/>
        <v>0</v>
      </c>
      <c r="Y669" s="55" t="str">
        <f t="shared" si="153"/>
        <v/>
      </c>
    </row>
    <row r="670" spans="1:25" x14ac:dyDescent="0.2">
      <c r="A670" s="69" t="str">
        <f t="shared" si="141"/>
        <v/>
      </c>
      <c r="G670" s="131" t="str">
        <f>IF(B670&lt;&gt;"",IF(E670&lt;&gt;"",VLOOKUP(E670,Configuration!$C$4:$F$7,4,FALSE),0),"")</f>
        <v/>
      </c>
      <c r="H670" s="131" t="str">
        <f t="shared" si="149"/>
        <v/>
      </c>
      <c r="O670" s="55" t="b">
        <f t="shared" si="142"/>
        <v>0</v>
      </c>
      <c r="P670" s="55">
        <f t="shared" si="143"/>
        <v>0</v>
      </c>
      <c r="Q670" s="55">
        <f t="shared" si="144"/>
        <v>0</v>
      </c>
      <c r="R670" s="55">
        <f t="shared" si="145"/>
        <v>0</v>
      </c>
      <c r="S670" s="55">
        <f t="shared" si="150"/>
        <v>0</v>
      </c>
      <c r="T670" s="55">
        <f t="shared" si="151"/>
        <v>0</v>
      </c>
      <c r="U670" s="55">
        <f t="shared" si="152"/>
        <v>0</v>
      </c>
      <c r="V670" s="55" t="b">
        <f t="shared" si="146"/>
        <v>0</v>
      </c>
      <c r="W670" s="55" t="b">
        <f t="shared" si="147"/>
        <v>0</v>
      </c>
      <c r="X670" s="55" t="b">
        <f t="shared" si="148"/>
        <v>0</v>
      </c>
      <c r="Y670" s="55" t="str">
        <f t="shared" si="153"/>
        <v/>
      </c>
    </row>
    <row r="671" spans="1:25" x14ac:dyDescent="0.2">
      <c r="A671" s="69" t="str">
        <f t="shared" si="141"/>
        <v/>
      </c>
      <c r="G671" s="131" t="str">
        <f>IF(B671&lt;&gt;"",IF(E671&lt;&gt;"",VLOOKUP(E671,Configuration!$C$4:$F$7,4,FALSE),0),"")</f>
        <v/>
      </c>
      <c r="H671" s="131" t="str">
        <f t="shared" si="149"/>
        <v/>
      </c>
      <c r="O671" s="55" t="b">
        <f t="shared" si="142"/>
        <v>0</v>
      </c>
      <c r="P671" s="55">
        <f t="shared" si="143"/>
        <v>0</v>
      </c>
      <c r="Q671" s="55">
        <f t="shared" si="144"/>
        <v>0</v>
      </c>
      <c r="R671" s="55">
        <f t="shared" si="145"/>
        <v>0</v>
      </c>
      <c r="S671" s="55">
        <f t="shared" si="150"/>
        <v>0</v>
      </c>
      <c r="T671" s="55">
        <f t="shared" si="151"/>
        <v>0</v>
      </c>
      <c r="U671" s="55">
        <f t="shared" si="152"/>
        <v>0</v>
      </c>
      <c r="V671" s="55" t="b">
        <f t="shared" si="146"/>
        <v>0</v>
      </c>
      <c r="W671" s="55" t="b">
        <f t="shared" si="147"/>
        <v>0</v>
      </c>
      <c r="X671" s="55" t="b">
        <f t="shared" si="148"/>
        <v>0</v>
      </c>
      <c r="Y671" s="55" t="str">
        <f t="shared" si="153"/>
        <v/>
      </c>
    </row>
    <row r="672" spans="1:25" x14ac:dyDescent="0.2">
      <c r="A672" s="69" t="str">
        <f t="shared" si="141"/>
        <v/>
      </c>
      <c r="G672" s="131" t="str">
        <f>IF(B672&lt;&gt;"",IF(E672&lt;&gt;"",VLOOKUP(E672,Configuration!$C$4:$F$7,4,FALSE),0),"")</f>
        <v/>
      </c>
      <c r="H672" s="131" t="str">
        <f t="shared" si="149"/>
        <v/>
      </c>
      <c r="O672" s="55" t="b">
        <f t="shared" si="142"/>
        <v>0</v>
      </c>
      <c r="P672" s="55">
        <f t="shared" si="143"/>
        <v>0</v>
      </c>
      <c r="Q672" s="55">
        <f t="shared" si="144"/>
        <v>0</v>
      </c>
      <c r="R672" s="55">
        <f t="shared" si="145"/>
        <v>0</v>
      </c>
      <c r="S672" s="55">
        <f t="shared" si="150"/>
        <v>0</v>
      </c>
      <c r="T672" s="55">
        <f t="shared" si="151"/>
        <v>0</v>
      </c>
      <c r="U672" s="55">
        <f t="shared" si="152"/>
        <v>0</v>
      </c>
      <c r="V672" s="55" t="b">
        <f t="shared" si="146"/>
        <v>0</v>
      </c>
      <c r="W672" s="55" t="b">
        <f t="shared" si="147"/>
        <v>0</v>
      </c>
      <c r="X672" s="55" t="b">
        <f t="shared" si="148"/>
        <v>0</v>
      </c>
      <c r="Y672" s="55" t="str">
        <f t="shared" si="153"/>
        <v/>
      </c>
    </row>
    <row r="673" spans="1:25" x14ac:dyDescent="0.2">
      <c r="A673" s="69" t="str">
        <f t="shared" si="141"/>
        <v/>
      </c>
      <c r="G673" s="131" t="str">
        <f>IF(B673&lt;&gt;"",IF(E673&lt;&gt;"",VLOOKUP(E673,Configuration!$C$4:$F$7,4,FALSE),0),"")</f>
        <v/>
      </c>
      <c r="H673" s="131" t="str">
        <f t="shared" si="149"/>
        <v/>
      </c>
      <c r="O673" s="55" t="b">
        <f t="shared" si="142"/>
        <v>0</v>
      </c>
      <c r="P673" s="55">
        <f t="shared" si="143"/>
        <v>0</v>
      </c>
      <c r="Q673" s="55">
        <f t="shared" si="144"/>
        <v>0</v>
      </c>
      <c r="R673" s="55">
        <f t="shared" si="145"/>
        <v>0</v>
      </c>
      <c r="S673" s="55">
        <f t="shared" si="150"/>
        <v>0</v>
      </c>
      <c r="T673" s="55">
        <f t="shared" si="151"/>
        <v>0</v>
      </c>
      <c r="U673" s="55">
        <f t="shared" si="152"/>
        <v>0</v>
      </c>
      <c r="V673" s="55" t="b">
        <f t="shared" si="146"/>
        <v>0</v>
      </c>
      <c r="W673" s="55" t="b">
        <f t="shared" si="147"/>
        <v>0</v>
      </c>
      <c r="X673" s="55" t="b">
        <f t="shared" si="148"/>
        <v>0</v>
      </c>
      <c r="Y673" s="55" t="str">
        <f t="shared" si="153"/>
        <v/>
      </c>
    </row>
    <row r="674" spans="1:25" x14ac:dyDescent="0.2">
      <c r="A674" s="69" t="str">
        <f t="shared" si="141"/>
        <v/>
      </c>
      <c r="G674" s="131" t="str">
        <f>IF(B674&lt;&gt;"",IF(E674&lt;&gt;"",VLOOKUP(E674,Configuration!$C$4:$F$7,4,FALSE),0),"")</f>
        <v/>
      </c>
      <c r="H674" s="131" t="str">
        <f t="shared" si="149"/>
        <v/>
      </c>
      <c r="O674" s="55" t="b">
        <f t="shared" si="142"/>
        <v>0</v>
      </c>
      <c r="P674" s="55">
        <f t="shared" si="143"/>
        <v>0</v>
      </c>
      <c r="Q674" s="55">
        <f t="shared" si="144"/>
        <v>0</v>
      </c>
      <c r="R674" s="55">
        <f t="shared" si="145"/>
        <v>0</v>
      </c>
      <c r="S674" s="55">
        <f t="shared" si="150"/>
        <v>0</v>
      </c>
      <c r="T674" s="55">
        <f t="shared" si="151"/>
        <v>0</v>
      </c>
      <c r="U674" s="55">
        <f t="shared" si="152"/>
        <v>0</v>
      </c>
      <c r="V674" s="55" t="b">
        <f t="shared" si="146"/>
        <v>0</v>
      </c>
      <c r="W674" s="55" t="b">
        <f t="shared" si="147"/>
        <v>0</v>
      </c>
      <c r="X674" s="55" t="b">
        <f t="shared" si="148"/>
        <v>0</v>
      </c>
      <c r="Y674" s="55" t="str">
        <f t="shared" si="153"/>
        <v/>
      </c>
    </row>
    <row r="675" spans="1:25" x14ac:dyDescent="0.2">
      <c r="A675" s="69" t="str">
        <f t="shared" si="141"/>
        <v/>
      </c>
      <c r="G675" s="131" t="str">
        <f>IF(B675&lt;&gt;"",IF(E675&lt;&gt;"",VLOOKUP(E675,Configuration!$C$4:$F$7,4,FALSE),0),"")</f>
        <v/>
      </c>
      <c r="H675" s="131" t="str">
        <f t="shared" si="149"/>
        <v/>
      </c>
      <c r="O675" s="55" t="b">
        <f t="shared" si="142"/>
        <v>0</v>
      </c>
      <c r="P675" s="55">
        <f t="shared" si="143"/>
        <v>0</v>
      </c>
      <c r="Q675" s="55">
        <f t="shared" si="144"/>
        <v>0</v>
      </c>
      <c r="R675" s="55">
        <f t="shared" si="145"/>
        <v>0</v>
      </c>
      <c r="S675" s="55">
        <f t="shared" si="150"/>
        <v>0</v>
      </c>
      <c r="T675" s="55">
        <f t="shared" si="151"/>
        <v>0</v>
      </c>
      <c r="U675" s="55">
        <f t="shared" si="152"/>
        <v>0</v>
      </c>
      <c r="V675" s="55" t="b">
        <f t="shared" si="146"/>
        <v>0</v>
      </c>
      <c r="W675" s="55" t="b">
        <f t="shared" si="147"/>
        <v>0</v>
      </c>
      <c r="X675" s="55" t="b">
        <f t="shared" si="148"/>
        <v>0</v>
      </c>
      <c r="Y675" s="55" t="str">
        <f t="shared" si="153"/>
        <v/>
      </c>
    </row>
    <row r="676" spans="1:25" x14ac:dyDescent="0.2">
      <c r="A676" s="69" t="str">
        <f t="shared" si="141"/>
        <v/>
      </c>
      <c r="G676" s="131" t="str">
        <f>IF(B676&lt;&gt;"",IF(E676&lt;&gt;"",VLOOKUP(E676,Configuration!$C$4:$F$7,4,FALSE),0),"")</f>
        <v/>
      </c>
      <c r="H676" s="131" t="str">
        <f t="shared" si="149"/>
        <v/>
      </c>
      <c r="O676" s="55" t="b">
        <f t="shared" si="142"/>
        <v>0</v>
      </c>
      <c r="P676" s="55">
        <f t="shared" si="143"/>
        <v>0</v>
      </c>
      <c r="Q676" s="55">
        <f t="shared" si="144"/>
        <v>0</v>
      </c>
      <c r="R676" s="55">
        <f t="shared" si="145"/>
        <v>0</v>
      </c>
      <c r="S676" s="55">
        <f t="shared" si="150"/>
        <v>0</v>
      </c>
      <c r="T676" s="55">
        <f t="shared" si="151"/>
        <v>0</v>
      </c>
      <c r="U676" s="55">
        <f t="shared" si="152"/>
        <v>0</v>
      </c>
      <c r="V676" s="55" t="b">
        <f t="shared" si="146"/>
        <v>0</v>
      </c>
      <c r="W676" s="55" t="b">
        <f t="shared" si="147"/>
        <v>0</v>
      </c>
      <c r="X676" s="55" t="b">
        <f t="shared" si="148"/>
        <v>0</v>
      </c>
      <c r="Y676" s="55" t="str">
        <f t="shared" si="153"/>
        <v/>
      </c>
    </row>
    <row r="677" spans="1:25" x14ac:dyDescent="0.2">
      <c r="A677" s="69" t="str">
        <f t="shared" si="141"/>
        <v/>
      </c>
      <c r="G677" s="131" t="str">
        <f>IF(B677&lt;&gt;"",IF(E677&lt;&gt;"",VLOOKUP(E677,Configuration!$C$4:$F$7,4,FALSE),0),"")</f>
        <v/>
      </c>
      <c r="H677" s="131" t="str">
        <f t="shared" si="149"/>
        <v/>
      </c>
      <c r="O677" s="55" t="b">
        <f t="shared" si="142"/>
        <v>0</v>
      </c>
      <c r="P677" s="55">
        <f t="shared" si="143"/>
        <v>0</v>
      </c>
      <c r="Q677" s="55">
        <f t="shared" si="144"/>
        <v>0</v>
      </c>
      <c r="R677" s="55">
        <f t="shared" si="145"/>
        <v>0</v>
      </c>
      <c r="S677" s="55">
        <f t="shared" si="150"/>
        <v>0</v>
      </c>
      <c r="T677" s="55">
        <f t="shared" si="151"/>
        <v>0</v>
      </c>
      <c r="U677" s="55">
        <f t="shared" si="152"/>
        <v>0</v>
      </c>
      <c r="V677" s="55" t="b">
        <f t="shared" si="146"/>
        <v>0</v>
      </c>
      <c r="W677" s="55" t="b">
        <f t="shared" si="147"/>
        <v>0</v>
      </c>
      <c r="X677" s="55" t="b">
        <f t="shared" si="148"/>
        <v>0</v>
      </c>
      <c r="Y677" s="55" t="str">
        <f t="shared" si="153"/>
        <v/>
      </c>
    </row>
    <row r="678" spans="1:25" x14ac:dyDescent="0.2">
      <c r="A678" s="69" t="str">
        <f t="shared" si="141"/>
        <v/>
      </c>
      <c r="G678" s="131" t="str">
        <f>IF(B678&lt;&gt;"",IF(E678&lt;&gt;"",VLOOKUP(E678,Configuration!$C$4:$F$7,4,FALSE),0),"")</f>
        <v/>
      </c>
      <c r="H678" s="131" t="str">
        <f t="shared" si="149"/>
        <v/>
      </c>
      <c r="O678" s="55" t="b">
        <f t="shared" si="142"/>
        <v>0</v>
      </c>
      <c r="P678" s="55">
        <f t="shared" si="143"/>
        <v>0</v>
      </c>
      <c r="Q678" s="55">
        <f t="shared" si="144"/>
        <v>0</v>
      </c>
      <c r="R678" s="55">
        <f t="shared" si="145"/>
        <v>0</v>
      </c>
      <c r="S678" s="55">
        <f t="shared" si="150"/>
        <v>0</v>
      </c>
      <c r="T678" s="55">
        <f t="shared" si="151"/>
        <v>0</v>
      </c>
      <c r="U678" s="55">
        <f t="shared" si="152"/>
        <v>0</v>
      </c>
      <c r="V678" s="55" t="b">
        <f t="shared" si="146"/>
        <v>0</v>
      </c>
      <c r="W678" s="55" t="b">
        <f t="shared" si="147"/>
        <v>0</v>
      </c>
      <c r="X678" s="55" t="b">
        <f t="shared" si="148"/>
        <v>0</v>
      </c>
      <c r="Y678" s="55" t="str">
        <f t="shared" si="153"/>
        <v/>
      </c>
    </row>
    <row r="679" spans="1:25" x14ac:dyDescent="0.2">
      <c r="A679" s="69" t="str">
        <f t="shared" si="141"/>
        <v/>
      </c>
      <c r="G679" s="131" t="str">
        <f>IF(B679&lt;&gt;"",IF(E679&lt;&gt;"",VLOOKUP(E679,Configuration!$C$4:$F$7,4,FALSE),0),"")</f>
        <v/>
      </c>
      <c r="H679" s="131" t="str">
        <f t="shared" si="149"/>
        <v/>
      </c>
      <c r="O679" s="55" t="b">
        <f t="shared" si="142"/>
        <v>0</v>
      </c>
      <c r="P679" s="55">
        <f t="shared" si="143"/>
        <v>0</v>
      </c>
      <c r="Q679" s="55">
        <f t="shared" si="144"/>
        <v>0</v>
      </c>
      <c r="R679" s="55">
        <f t="shared" si="145"/>
        <v>0</v>
      </c>
      <c r="S679" s="55">
        <f t="shared" si="150"/>
        <v>0</v>
      </c>
      <c r="T679" s="55">
        <f t="shared" si="151"/>
        <v>0</v>
      </c>
      <c r="U679" s="55">
        <f t="shared" si="152"/>
        <v>0</v>
      </c>
      <c r="V679" s="55" t="b">
        <f t="shared" si="146"/>
        <v>0</v>
      </c>
      <c r="W679" s="55" t="b">
        <f t="shared" si="147"/>
        <v>0</v>
      </c>
      <c r="X679" s="55" t="b">
        <f t="shared" si="148"/>
        <v>0</v>
      </c>
      <c r="Y679" s="55" t="str">
        <f t="shared" si="153"/>
        <v/>
      </c>
    </row>
    <row r="680" spans="1:25" x14ac:dyDescent="0.2">
      <c r="A680" s="69" t="str">
        <f t="shared" si="141"/>
        <v/>
      </c>
      <c r="G680" s="131" t="str">
        <f>IF(B680&lt;&gt;"",IF(E680&lt;&gt;"",VLOOKUP(E680,Configuration!$C$4:$F$7,4,FALSE),0),"")</f>
        <v/>
      </c>
      <c r="H680" s="131" t="str">
        <f t="shared" si="149"/>
        <v/>
      </c>
      <c r="O680" s="55" t="b">
        <f t="shared" si="142"/>
        <v>0</v>
      </c>
      <c r="P680" s="55">
        <f t="shared" si="143"/>
        <v>0</v>
      </c>
      <c r="Q680" s="55">
        <f t="shared" si="144"/>
        <v>0</v>
      </c>
      <c r="R680" s="55">
        <f t="shared" si="145"/>
        <v>0</v>
      </c>
      <c r="S680" s="55">
        <f t="shared" si="150"/>
        <v>0</v>
      </c>
      <c r="T680" s="55">
        <f t="shared" si="151"/>
        <v>0</v>
      </c>
      <c r="U680" s="55">
        <f t="shared" si="152"/>
        <v>0</v>
      </c>
      <c r="V680" s="55" t="b">
        <f t="shared" si="146"/>
        <v>0</v>
      </c>
      <c r="W680" s="55" t="b">
        <f t="shared" si="147"/>
        <v>0</v>
      </c>
      <c r="X680" s="55" t="b">
        <f t="shared" si="148"/>
        <v>0</v>
      </c>
      <c r="Y680" s="55" t="str">
        <f t="shared" si="153"/>
        <v/>
      </c>
    </row>
    <row r="681" spans="1:25" x14ac:dyDescent="0.2">
      <c r="A681" s="69" t="str">
        <f t="shared" ref="A681:A744" si="154">IF(B681&lt;&gt;"",A680+1,"")</f>
        <v/>
      </c>
      <c r="G681" s="131" t="str">
        <f>IF(B681&lt;&gt;"",IF(E681&lt;&gt;"",VLOOKUP(E681,Configuration!$C$4:$F$7,4,FALSE),0),"")</f>
        <v/>
      </c>
      <c r="H681" s="131" t="str">
        <f t="shared" si="149"/>
        <v/>
      </c>
      <c r="O681" s="55" t="b">
        <f t="shared" ref="O681:O744" si="155">AND(E681=(_tocomplex),(I681)&lt;&gt;_later,(K681)&lt;&gt;_out)</f>
        <v>0</v>
      </c>
      <c r="P681" s="55">
        <f t="shared" ref="P681:P744" si="156">IF(LOWER(I681)=LOWER(_tolaunch),H681,0)</f>
        <v>0</v>
      </c>
      <c r="Q681" s="55">
        <f t="shared" ref="Q681:Q744" si="157">IF(LOWER(I681)=LOWER(_posibletolaunch),H681,0)</f>
        <v>0</v>
      </c>
      <c r="R681" s="55">
        <f t="shared" ref="R681:R744" si="158">IF(LOWER(I681)=LOWER(_later),H681,0)</f>
        <v>0</v>
      </c>
      <c r="S681" s="55">
        <f t="shared" si="150"/>
        <v>0</v>
      </c>
      <c r="T681" s="55">
        <f t="shared" si="151"/>
        <v>0</v>
      </c>
      <c r="U681" s="55">
        <f t="shared" si="152"/>
        <v>0</v>
      </c>
      <c r="V681" s="55" t="b">
        <f t="shared" ref="V681:V744" si="159">AND(I681=_tolaunch,K681&lt;&gt;_out)</f>
        <v>0</v>
      </c>
      <c r="W681" s="55" t="b">
        <f t="shared" ref="W681:W744" si="160">AND(I681=_posibletolaunch,K681&lt;&gt;_out)</f>
        <v>0</v>
      </c>
      <c r="X681" s="55" t="b">
        <f t="shared" ref="X681:X744" si="161">AND(I681=_later,K681&lt;&gt;_out)</f>
        <v>0</v>
      </c>
      <c r="Y681" s="55" t="str">
        <f t="shared" si="153"/>
        <v/>
      </c>
    </row>
    <row r="682" spans="1:25" x14ac:dyDescent="0.2">
      <c r="A682" s="69" t="str">
        <f t="shared" si="154"/>
        <v/>
      </c>
      <c r="G682" s="131" t="str">
        <f>IF(B682&lt;&gt;"",IF(E682&lt;&gt;"",VLOOKUP(E682,Configuration!$C$4:$F$7,4,FALSE),0),"")</f>
        <v/>
      </c>
      <c r="H682" s="131" t="str">
        <f t="shared" si="149"/>
        <v/>
      </c>
      <c r="O682" s="55" t="b">
        <f t="shared" si="155"/>
        <v>0</v>
      </c>
      <c r="P682" s="55">
        <f t="shared" si="156"/>
        <v>0</v>
      </c>
      <c r="Q682" s="55">
        <f t="shared" si="157"/>
        <v>0</v>
      </c>
      <c r="R682" s="55">
        <f t="shared" si="158"/>
        <v>0</v>
      </c>
      <c r="S682" s="55">
        <f t="shared" si="150"/>
        <v>0</v>
      </c>
      <c r="T682" s="55">
        <f t="shared" si="151"/>
        <v>0</v>
      </c>
      <c r="U682" s="55">
        <f t="shared" si="152"/>
        <v>0</v>
      </c>
      <c r="V682" s="55" t="b">
        <f t="shared" si="159"/>
        <v>0</v>
      </c>
      <c r="W682" s="55" t="b">
        <f t="shared" si="160"/>
        <v>0</v>
      </c>
      <c r="X682" s="55" t="b">
        <f t="shared" si="161"/>
        <v>0</v>
      </c>
      <c r="Y682" s="55" t="str">
        <f t="shared" si="153"/>
        <v/>
      </c>
    </row>
    <row r="683" spans="1:25" x14ac:dyDescent="0.2">
      <c r="A683" s="69" t="str">
        <f t="shared" si="154"/>
        <v/>
      </c>
      <c r="G683" s="131" t="str">
        <f>IF(B683&lt;&gt;"",IF(E683&lt;&gt;"",VLOOKUP(E683,Configuration!$C$4:$F$7,4,FALSE),0),"")</f>
        <v/>
      </c>
      <c r="H683" s="131" t="str">
        <f t="shared" si="149"/>
        <v/>
      </c>
      <c r="O683" s="55" t="b">
        <f t="shared" si="155"/>
        <v>0</v>
      </c>
      <c r="P683" s="55">
        <f t="shared" si="156"/>
        <v>0</v>
      </c>
      <c r="Q683" s="55">
        <f t="shared" si="157"/>
        <v>0</v>
      </c>
      <c r="R683" s="55">
        <f t="shared" si="158"/>
        <v>0</v>
      </c>
      <c r="S683" s="55">
        <f t="shared" si="150"/>
        <v>0</v>
      </c>
      <c r="T683" s="55">
        <f t="shared" si="151"/>
        <v>0</v>
      </c>
      <c r="U683" s="55">
        <f t="shared" si="152"/>
        <v>0</v>
      </c>
      <c r="V683" s="55" t="b">
        <f t="shared" si="159"/>
        <v>0</v>
      </c>
      <c r="W683" s="55" t="b">
        <f t="shared" si="160"/>
        <v>0</v>
      </c>
      <c r="X683" s="55" t="b">
        <f t="shared" si="161"/>
        <v>0</v>
      </c>
      <c r="Y683" s="55" t="str">
        <f t="shared" si="153"/>
        <v/>
      </c>
    </row>
    <row r="684" spans="1:25" x14ac:dyDescent="0.2">
      <c r="A684" s="69" t="str">
        <f t="shared" si="154"/>
        <v/>
      </c>
      <c r="G684" s="131" t="str">
        <f>IF(B684&lt;&gt;"",IF(E684&lt;&gt;"",VLOOKUP(E684,Configuration!$C$4:$F$7,4,FALSE),0),"")</f>
        <v/>
      </c>
      <c r="H684" s="131" t="str">
        <f t="shared" si="149"/>
        <v/>
      </c>
      <c r="O684" s="55" t="b">
        <f t="shared" si="155"/>
        <v>0</v>
      </c>
      <c r="P684" s="55">
        <f t="shared" si="156"/>
        <v>0</v>
      </c>
      <c r="Q684" s="55">
        <f t="shared" si="157"/>
        <v>0</v>
      </c>
      <c r="R684" s="55">
        <f t="shared" si="158"/>
        <v>0</v>
      </c>
      <c r="S684" s="55">
        <f t="shared" si="150"/>
        <v>0</v>
      </c>
      <c r="T684" s="55">
        <f t="shared" si="151"/>
        <v>0</v>
      </c>
      <c r="U684" s="55">
        <f t="shared" si="152"/>
        <v>0</v>
      </c>
      <c r="V684" s="55" t="b">
        <f t="shared" si="159"/>
        <v>0</v>
      </c>
      <c r="W684" s="55" t="b">
        <f t="shared" si="160"/>
        <v>0</v>
      </c>
      <c r="X684" s="55" t="b">
        <f t="shared" si="161"/>
        <v>0</v>
      </c>
      <c r="Y684" s="55" t="str">
        <f t="shared" si="153"/>
        <v/>
      </c>
    </row>
    <row r="685" spans="1:25" x14ac:dyDescent="0.2">
      <c r="A685" s="69" t="str">
        <f t="shared" si="154"/>
        <v/>
      </c>
      <c r="G685" s="131" t="str">
        <f>IF(B685&lt;&gt;"",IF(E685&lt;&gt;"",VLOOKUP(E685,Configuration!$C$4:$F$7,4,FALSE),0),"")</f>
        <v/>
      </c>
      <c r="H685" s="131" t="str">
        <f t="shared" si="149"/>
        <v/>
      </c>
      <c r="O685" s="55" t="b">
        <f t="shared" si="155"/>
        <v>0</v>
      </c>
      <c r="P685" s="55">
        <f t="shared" si="156"/>
        <v>0</v>
      </c>
      <c r="Q685" s="55">
        <f t="shared" si="157"/>
        <v>0</v>
      </c>
      <c r="R685" s="55">
        <f t="shared" si="158"/>
        <v>0</v>
      </c>
      <c r="S685" s="55">
        <f t="shared" si="150"/>
        <v>0</v>
      </c>
      <c r="T685" s="55">
        <f t="shared" si="151"/>
        <v>0</v>
      </c>
      <c r="U685" s="55">
        <f t="shared" si="152"/>
        <v>0</v>
      </c>
      <c r="V685" s="55" t="b">
        <f t="shared" si="159"/>
        <v>0</v>
      </c>
      <c r="W685" s="55" t="b">
        <f t="shared" si="160"/>
        <v>0</v>
      </c>
      <c r="X685" s="55" t="b">
        <f t="shared" si="161"/>
        <v>0</v>
      </c>
      <c r="Y685" s="55" t="str">
        <f t="shared" si="153"/>
        <v/>
      </c>
    </row>
    <row r="686" spans="1:25" x14ac:dyDescent="0.2">
      <c r="A686" s="69" t="str">
        <f t="shared" si="154"/>
        <v/>
      </c>
      <c r="G686" s="131" t="str">
        <f>IF(B686&lt;&gt;"",IF(E686&lt;&gt;"",VLOOKUP(E686,Configuration!$C$4:$F$7,4,FALSE),0),"")</f>
        <v/>
      </c>
      <c r="H686" s="131" t="str">
        <f t="shared" si="149"/>
        <v/>
      </c>
      <c r="O686" s="55" t="b">
        <f t="shared" si="155"/>
        <v>0</v>
      </c>
      <c r="P686" s="55">
        <f t="shared" si="156"/>
        <v>0</v>
      </c>
      <c r="Q686" s="55">
        <f t="shared" si="157"/>
        <v>0</v>
      </c>
      <c r="R686" s="55">
        <f t="shared" si="158"/>
        <v>0</v>
      </c>
      <c r="S686" s="55">
        <f t="shared" si="150"/>
        <v>0</v>
      </c>
      <c r="T686" s="55">
        <f t="shared" si="151"/>
        <v>0</v>
      </c>
      <c r="U686" s="55">
        <f t="shared" si="152"/>
        <v>0</v>
      </c>
      <c r="V686" s="55" t="b">
        <f t="shared" si="159"/>
        <v>0</v>
      </c>
      <c r="W686" s="55" t="b">
        <f t="shared" si="160"/>
        <v>0</v>
      </c>
      <c r="X686" s="55" t="b">
        <f t="shared" si="161"/>
        <v>0</v>
      </c>
      <c r="Y686" s="55" t="str">
        <f t="shared" si="153"/>
        <v/>
      </c>
    </row>
    <row r="687" spans="1:25" x14ac:dyDescent="0.2">
      <c r="A687" s="69" t="str">
        <f t="shared" si="154"/>
        <v/>
      </c>
      <c r="G687" s="131" t="str">
        <f>IF(B687&lt;&gt;"",IF(E687&lt;&gt;"",VLOOKUP(E687,Configuration!$C$4:$F$7,4,FALSE),0),"")</f>
        <v/>
      </c>
      <c r="H687" s="131" t="str">
        <f t="shared" si="149"/>
        <v/>
      </c>
      <c r="O687" s="55" t="b">
        <f t="shared" si="155"/>
        <v>0</v>
      </c>
      <c r="P687" s="55">
        <f t="shared" si="156"/>
        <v>0</v>
      </c>
      <c r="Q687" s="55">
        <f t="shared" si="157"/>
        <v>0</v>
      </c>
      <c r="R687" s="55">
        <f t="shared" si="158"/>
        <v>0</v>
      </c>
      <c r="S687" s="55">
        <f t="shared" si="150"/>
        <v>0</v>
      </c>
      <c r="T687" s="55">
        <f t="shared" si="151"/>
        <v>0</v>
      </c>
      <c r="U687" s="55">
        <f t="shared" si="152"/>
        <v>0</v>
      </c>
      <c r="V687" s="55" t="b">
        <f t="shared" si="159"/>
        <v>0</v>
      </c>
      <c r="W687" s="55" t="b">
        <f t="shared" si="160"/>
        <v>0</v>
      </c>
      <c r="X687" s="55" t="b">
        <f t="shared" si="161"/>
        <v>0</v>
      </c>
      <c r="Y687" s="55" t="str">
        <f t="shared" si="153"/>
        <v/>
      </c>
    </row>
    <row r="688" spans="1:25" x14ac:dyDescent="0.2">
      <c r="A688" s="69" t="str">
        <f t="shared" si="154"/>
        <v/>
      </c>
      <c r="G688" s="131" t="str">
        <f>IF(B688&lt;&gt;"",IF(E688&lt;&gt;"",VLOOKUP(E688,Configuration!$C$4:$F$7,4,FALSE),0),"")</f>
        <v/>
      </c>
      <c r="H688" s="131" t="str">
        <f t="shared" si="149"/>
        <v/>
      </c>
      <c r="O688" s="55" t="b">
        <f t="shared" si="155"/>
        <v>0</v>
      </c>
      <c r="P688" s="55">
        <f t="shared" si="156"/>
        <v>0</v>
      </c>
      <c r="Q688" s="55">
        <f t="shared" si="157"/>
        <v>0</v>
      </c>
      <c r="R688" s="55">
        <f t="shared" si="158"/>
        <v>0</v>
      </c>
      <c r="S688" s="55">
        <f t="shared" si="150"/>
        <v>0</v>
      </c>
      <c r="T688" s="55">
        <f t="shared" si="151"/>
        <v>0</v>
      </c>
      <c r="U688" s="55">
        <f t="shared" si="152"/>
        <v>0</v>
      </c>
      <c r="V688" s="55" t="b">
        <f t="shared" si="159"/>
        <v>0</v>
      </c>
      <c r="W688" s="55" t="b">
        <f t="shared" si="160"/>
        <v>0</v>
      </c>
      <c r="X688" s="55" t="b">
        <f t="shared" si="161"/>
        <v>0</v>
      </c>
      <c r="Y688" s="55" t="str">
        <f t="shared" si="153"/>
        <v/>
      </c>
    </row>
    <row r="689" spans="1:25" x14ac:dyDescent="0.2">
      <c r="A689" s="69" t="str">
        <f t="shared" si="154"/>
        <v/>
      </c>
      <c r="G689" s="131" t="str">
        <f>IF(B689&lt;&gt;"",IF(E689&lt;&gt;"",VLOOKUP(E689,Configuration!$C$4:$F$7,4,FALSE),0),"")</f>
        <v/>
      </c>
      <c r="H689" s="131" t="str">
        <f t="shared" si="149"/>
        <v/>
      </c>
      <c r="O689" s="55" t="b">
        <f t="shared" si="155"/>
        <v>0</v>
      </c>
      <c r="P689" s="55">
        <f t="shared" si="156"/>
        <v>0</v>
      </c>
      <c r="Q689" s="55">
        <f t="shared" si="157"/>
        <v>0</v>
      </c>
      <c r="R689" s="55">
        <f t="shared" si="158"/>
        <v>0</v>
      </c>
      <c r="S689" s="55">
        <f t="shared" si="150"/>
        <v>0</v>
      </c>
      <c r="T689" s="55">
        <f t="shared" si="151"/>
        <v>0</v>
      </c>
      <c r="U689" s="55">
        <f t="shared" si="152"/>
        <v>0</v>
      </c>
      <c r="V689" s="55" t="b">
        <f t="shared" si="159"/>
        <v>0</v>
      </c>
      <c r="W689" s="55" t="b">
        <f t="shared" si="160"/>
        <v>0</v>
      </c>
      <c r="X689" s="55" t="b">
        <f t="shared" si="161"/>
        <v>0</v>
      </c>
      <c r="Y689" s="55" t="str">
        <f t="shared" si="153"/>
        <v/>
      </c>
    </row>
    <row r="690" spans="1:25" x14ac:dyDescent="0.2">
      <c r="A690" s="69" t="str">
        <f t="shared" si="154"/>
        <v/>
      </c>
      <c r="G690" s="131" t="str">
        <f>IF(B690&lt;&gt;"",IF(E690&lt;&gt;"",VLOOKUP(E690,Configuration!$C$4:$F$7,4,FALSE),0),"")</f>
        <v/>
      </c>
      <c r="H690" s="131" t="str">
        <f t="shared" si="149"/>
        <v/>
      </c>
      <c r="O690" s="55" t="b">
        <f t="shared" si="155"/>
        <v>0</v>
      </c>
      <c r="P690" s="55">
        <f t="shared" si="156"/>
        <v>0</v>
      </c>
      <c r="Q690" s="55">
        <f t="shared" si="157"/>
        <v>0</v>
      </c>
      <c r="R690" s="55">
        <f t="shared" si="158"/>
        <v>0</v>
      </c>
      <c r="S690" s="55">
        <f t="shared" si="150"/>
        <v>0</v>
      </c>
      <c r="T690" s="55">
        <f t="shared" si="151"/>
        <v>0</v>
      </c>
      <c r="U690" s="55">
        <f t="shared" si="152"/>
        <v>0</v>
      </c>
      <c r="V690" s="55" t="b">
        <f t="shared" si="159"/>
        <v>0</v>
      </c>
      <c r="W690" s="55" t="b">
        <f t="shared" si="160"/>
        <v>0</v>
      </c>
      <c r="X690" s="55" t="b">
        <f t="shared" si="161"/>
        <v>0</v>
      </c>
      <c r="Y690" s="55" t="str">
        <f t="shared" si="153"/>
        <v/>
      </c>
    </row>
    <row r="691" spans="1:25" x14ac:dyDescent="0.2">
      <c r="A691" s="69" t="str">
        <f t="shared" si="154"/>
        <v/>
      </c>
      <c r="G691" s="131" t="str">
        <f>IF(B691&lt;&gt;"",IF(E691&lt;&gt;"",VLOOKUP(E691,Configuration!$C$4:$F$7,4,FALSE),0),"")</f>
        <v/>
      </c>
      <c r="H691" s="131" t="str">
        <f t="shared" si="149"/>
        <v/>
      </c>
      <c r="O691" s="55" t="b">
        <f t="shared" si="155"/>
        <v>0</v>
      </c>
      <c r="P691" s="55">
        <f t="shared" si="156"/>
        <v>0</v>
      </c>
      <c r="Q691" s="55">
        <f t="shared" si="157"/>
        <v>0</v>
      </c>
      <c r="R691" s="55">
        <f t="shared" si="158"/>
        <v>0</v>
      </c>
      <c r="S691" s="55">
        <f t="shared" si="150"/>
        <v>0</v>
      </c>
      <c r="T691" s="55">
        <f t="shared" si="151"/>
        <v>0</v>
      </c>
      <c r="U691" s="55">
        <f t="shared" si="152"/>
        <v>0</v>
      </c>
      <c r="V691" s="55" t="b">
        <f t="shared" si="159"/>
        <v>0</v>
      </c>
      <c r="W691" s="55" t="b">
        <f t="shared" si="160"/>
        <v>0</v>
      </c>
      <c r="X691" s="55" t="b">
        <f t="shared" si="161"/>
        <v>0</v>
      </c>
      <c r="Y691" s="55" t="str">
        <f t="shared" si="153"/>
        <v/>
      </c>
    </row>
    <row r="692" spans="1:25" x14ac:dyDescent="0.2">
      <c r="A692" s="69" t="str">
        <f t="shared" si="154"/>
        <v/>
      </c>
      <c r="G692" s="131" t="str">
        <f>IF(B692&lt;&gt;"",IF(E692&lt;&gt;"",VLOOKUP(E692,Configuration!$C$4:$F$7,4,FALSE),0),"")</f>
        <v/>
      </c>
      <c r="H692" s="131" t="str">
        <f t="shared" si="149"/>
        <v/>
      </c>
      <c r="O692" s="55" t="b">
        <f t="shared" si="155"/>
        <v>0</v>
      </c>
      <c r="P692" s="55">
        <f t="shared" si="156"/>
        <v>0</v>
      </c>
      <c r="Q692" s="55">
        <f t="shared" si="157"/>
        <v>0</v>
      </c>
      <c r="R692" s="55">
        <f t="shared" si="158"/>
        <v>0</v>
      </c>
      <c r="S692" s="55">
        <f t="shared" si="150"/>
        <v>0</v>
      </c>
      <c r="T692" s="55">
        <f t="shared" si="151"/>
        <v>0</v>
      </c>
      <c r="U692" s="55">
        <f t="shared" si="152"/>
        <v>0</v>
      </c>
      <c r="V692" s="55" t="b">
        <f t="shared" si="159"/>
        <v>0</v>
      </c>
      <c r="W692" s="55" t="b">
        <f t="shared" si="160"/>
        <v>0</v>
      </c>
      <c r="X692" s="55" t="b">
        <f t="shared" si="161"/>
        <v>0</v>
      </c>
      <c r="Y692" s="55" t="str">
        <f t="shared" si="153"/>
        <v/>
      </c>
    </row>
    <row r="693" spans="1:25" x14ac:dyDescent="0.2">
      <c r="A693" s="69" t="str">
        <f t="shared" si="154"/>
        <v/>
      </c>
      <c r="G693" s="131" t="str">
        <f>IF(B693&lt;&gt;"",IF(E693&lt;&gt;"",VLOOKUP(E693,Configuration!$C$4:$F$7,4,FALSE),0),"")</f>
        <v/>
      </c>
      <c r="H693" s="131" t="str">
        <f t="shared" si="149"/>
        <v/>
      </c>
      <c r="O693" s="55" t="b">
        <f t="shared" si="155"/>
        <v>0</v>
      </c>
      <c r="P693" s="55">
        <f t="shared" si="156"/>
        <v>0</v>
      </c>
      <c r="Q693" s="55">
        <f t="shared" si="157"/>
        <v>0</v>
      </c>
      <c r="R693" s="55">
        <f t="shared" si="158"/>
        <v>0</v>
      </c>
      <c r="S693" s="55">
        <f t="shared" si="150"/>
        <v>0</v>
      </c>
      <c r="T693" s="55">
        <f t="shared" si="151"/>
        <v>0</v>
      </c>
      <c r="U693" s="55">
        <f t="shared" si="152"/>
        <v>0</v>
      </c>
      <c r="V693" s="55" t="b">
        <f t="shared" si="159"/>
        <v>0</v>
      </c>
      <c r="W693" s="55" t="b">
        <f t="shared" si="160"/>
        <v>0</v>
      </c>
      <c r="X693" s="55" t="b">
        <f t="shared" si="161"/>
        <v>0</v>
      </c>
      <c r="Y693" s="55" t="str">
        <f t="shared" si="153"/>
        <v/>
      </c>
    </row>
    <row r="694" spans="1:25" x14ac:dyDescent="0.2">
      <c r="A694" s="69" t="str">
        <f t="shared" si="154"/>
        <v/>
      </c>
      <c r="G694" s="131" t="str">
        <f>IF(B694&lt;&gt;"",IF(E694&lt;&gt;"",VLOOKUP(E694,Configuration!$C$4:$F$7,4,FALSE),0),"")</f>
        <v/>
      </c>
      <c r="H694" s="131" t="str">
        <f t="shared" si="149"/>
        <v/>
      </c>
      <c r="O694" s="55" t="b">
        <f t="shared" si="155"/>
        <v>0</v>
      </c>
      <c r="P694" s="55">
        <f t="shared" si="156"/>
        <v>0</v>
      </c>
      <c r="Q694" s="55">
        <f t="shared" si="157"/>
        <v>0</v>
      </c>
      <c r="R694" s="55">
        <f t="shared" si="158"/>
        <v>0</v>
      </c>
      <c r="S694" s="55">
        <f t="shared" si="150"/>
        <v>0</v>
      </c>
      <c r="T694" s="55">
        <f t="shared" si="151"/>
        <v>0</v>
      </c>
      <c r="U694" s="55">
        <f t="shared" si="152"/>
        <v>0</v>
      </c>
      <c r="V694" s="55" t="b">
        <f t="shared" si="159"/>
        <v>0</v>
      </c>
      <c r="W694" s="55" t="b">
        <f t="shared" si="160"/>
        <v>0</v>
      </c>
      <c r="X694" s="55" t="b">
        <f t="shared" si="161"/>
        <v>0</v>
      </c>
      <c r="Y694" s="55" t="str">
        <f t="shared" si="153"/>
        <v/>
      </c>
    </row>
    <row r="695" spans="1:25" x14ac:dyDescent="0.2">
      <c r="A695" s="69" t="str">
        <f t="shared" si="154"/>
        <v/>
      </c>
      <c r="G695" s="131" t="str">
        <f>IF(B695&lt;&gt;"",IF(E695&lt;&gt;"",VLOOKUP(E695,Configuration!$C$4:$F$7,4,FALSE),0),"")</f>
        <v/>
      </c>
      <c r="H695" s="131" t="str">
        <f t="shared" si="149"/>
        <v/>
      </c>
      <c r="O695" s="55" t="b">
        <f t="shared" si="155"/>
        <v>0</v>
      </c>
      <c r="P695" s="55">
        <f t="shared" si="156"/>
        <v>0</v>
      </c>
      <c r="Q695" s="55">
        <f t="shared" si="157"/>
        <v>0</v>
      </c>
      <c r="R695" s="55">
        <f t="shared" si="158"/>
        <v>0</v>
      </c>
      <c r="S695" s="55">
        <f t="shared" si="150"/>
        <v>0</v>
      </c>
      <c r="T695" s="55">
        <f t="shared" si="151"/>
        <v>0</v>
      </c>
      <c r="U695" s="55">
        <f t="shared" si="152"/>
        <v>0</v>
      </c>
      <c r="V695" s="55" t="b">
        <f t="shared" si="159"/>
        <v>0</v>
      </c>
      <c r="W695" s="55" t="b">
        <f t="shared" si="160"/>
        <v>0</v>
      </c>
      <c r="X695" s="55" t="b">
        <f t="shared" si="161"/>
        <v>0</v>
      </c>
      <c r="Y695" s="55" t="str">
        <f t="shared" si="153"/>
        <v/>
      </c>
    </row>
    <row r="696" spans="1:25" x14ac:dyDescent="0.2">
      <c r="A696" s="69" t="str">
        <f t="shared" si="154"/>
        <v/>
      </c>
      <c r="G696" s="131" t="str">
        <f>IF(B696&lt;&gt;"",IF(E696&lt;&gt;"",VLOOKUP(E696,Configuration!$C$4:$F$7,4,FALSE),0),"")</f>
        <v/>
      </c>
      <c r="H696" s="131" t="str">
        <f t="shared" si="149"/>
        <v/>
      </c>
      <c r="O696" s="55" t="b">
        <f t="shared" si="155"/>
        <v>0</v>
      </c>
      <c r="P696" s="55">
        <f t="shared" si="156"/>
        <v>0</v>
      </c>
      <c r="Q696" s="55">
        <f t="shared" si="157"/>
        <v>0</v>
      </c>
      <c r="R696" s="55">
        <f t="shared" si="158"/>
        <v>0</v>
      </c>
      <c r="S696" s="55">
        <f t="shared" si="150"/>
        <v>0</v>
      </c>
      <c r="T696" s="55">
        <f t="shared" si="151"/>
        <v>0</v>
      </c>
      <c r="U696" s="55">
        <f t="shared" si="152"/>
        <v>0</v>
      </c>
      <c r="V696" s="55" t="b">
        <f t="shared" si="159"/>
        <v>0</v>
      </c>
      <c r="W696" s="55" t="b">
        <f t="shared" si="160"/>
        <v>0</v>
      </c>
      <c r="X696" s="55" t="b">
        <f t="shared" si="161"/>
        <v>0</v>
      </c>
      <c r="Y696" s="55" t="str">
        <f t="shared" si="153"/>
        <v/>
      </c>
    </row>
    <row r="697" spans="1:25" x14ac:dyDescent="0.2">
      <c r="A697" s="69" t="str">
        <f t="shared" si="154"/>
        <v/>
      </c>
      <c r="G697" s="131" t="str">
        <f>IF(B697&lt;&gt;"",IF(E697&lt;&gt;"",VLOOKUP(E697,Configuration!$C$4:$F$7,4,FALSE),0),"")</f>
        <v/>
      </c>
      <c r="H697" s="131" t="str">
        <f t="shared" si="149"/>
        <v/>
      </c>
      <c r="O697" s="55" t="b">
        <f t="shared" si="155"/>
        <v>0</v>
      </c>
      <c r="P697" s="55">
        <f t="shared" si="156"/>
        <v>0</v>
      </c>
      <c r="Q697" s="55">
        <f t="shared" si="157"/>
        <v>0</v>
      </c>
      <c r="R697" s="55">
        <f t="shared" si="158"/>
        <v>0</v>
      </c>
      <c r="S697" s="55">
        <f t="shared" si="150"/>
        <v>0</v>
      </c>
      <c r="T697" s="55">
        <f t="shared" si="151"/>
        <v>0</v>
      </c>
      <c r="U697" s="55">
        <f t="shared" si="152"/>
        <v>0</v>
      </c>
      <c r="V697" s="55" t="b">
        <f t="shared" si="159"/>
        <v>0</v>
      </c>
      <c r="W697" s="55" t="b">
        <f t="shared" si="160"/>
        <v>0</v>
      </c>
      <c r="X697" s="55" t="b">
        <f t="shared" si="161"/>
        <v>0</v>
      </c>
      <c r="Y697" s="55" t="str">
        <f t="shared" si="153"/>
        <v/>
      </c>
    </row>
    <row r="698" spans="1:25" x14ac:dyDescent="0.2">
      <c r="A698" s="69" t="str">
        <f t="shared" si="154"/>
        <v/>
      </c>
      <c r="G698" s="131" t="str">
        <f>IF(B698&lt;&gt;"",IF(E698&lt;&gt;"",VLOOKUP(E698,Configuration!$C$4:$F$7,4,FALSE),0),"")</f>
        <v/>
      </c>
      <c r="H698" s="131" t="str">
        <f t="shared" si="149"/>
        <v/>
      </c>
      <c r="O698" s="55" t="b">
        <f t="shared" si="155"/>
        <v>0</v>
      </c>
      <c r="P698" s="55">
        <f t="shared" si="156"/>
        <v>0</v>
      </c>
      <c r="Q698" s="55">
        <f t="shared" si="157"/>
        <v>0</v>
      </c>
      <c r="R698" s="55">
        <f t="shared" si="158"/>
        <v>0</v>
      </c>
      <c r="S698" s="55">
        <f t="shared" si="150"/>
        <v>0</v>
      </c>
      <c r="T698" s="55">
        <f t="shared" si="151"/>
        <v>0</v>
      </c>
      <c r="U698" s="55">
        <f t="shared" si="152"/>
        <v>0</v>
      </c>
      <c r="V698" s="55" t="b">
        <f t="shared" si="159"/>
        <v>0</v>
      </c>
      <c r="W698" s="55" t="b">
        <f t="shared" si="160"/>
        <v>0</v>
      </c>
      <c r="X698" s="55" t="b">
        <f t="shared" si="161"/>
        <v>0</v>
      </c>
      <c r="Y698" s="55" t="str">
        <f t="shared" si="153"/>
        <v/>
      </c>
    </row>
    <row r="699" spans="1:25" x14ac:dyDescent="0.2">
      <c r="A699" s="69" t="str">
        <f t="shared" si="154"/>
        <v/>
      </c>
      <c r="G699" s="131" t="str">
        <f>IF(B699&lt;&gt;"",IF(E699&lt;&gt;"",VLOOKUP(E699,Configuration!$C$4:$F$7,4,FALSE),0),"")</f>
        <v/>
      </c>
      <c r="H699" s="131" t="str">
        <f t="shared" si="149"/>
        <v/>
      </c>
      <c r="O699" s="55" t="b">
        <f t="shared" si="155"/>
        <v>0</v>
      </c>
      <c r="P699" s="55">
        <f t="shared" si="156"/>
        <v>0</v>
      </c>
      <c r="Q699" s="55">
        <f t="shared" si="157"/>
        <v>0</v>
      </c>
      <c r="R699" s="55">
        <f t="shared" si="158"/>
        <v>0</v>
      </c>
      <c r="S699" s="55">
        <f t="shared" si="150"/>
        <v>0</v>
      </c>
      <c r="T699" s="55">
        <f t="shared" si="151"/>
        <v>0</v>
      </c>
      <c r="U699" s="55">
        <f t="shared" si="152"/>
        <v>0</v>
      </c>
      <c r="V699" s="55" t="b">
        <f t="shared" si="159"/>
        <v>0</v>
      </c>
      <c r="W699" s="55" t="b">
        <f t="shared" si="160"/>
        <v>0</v>
      </c>
      <c r="X699" s="55" t="b">
        <f t="shared" si="161"/>
        <v>0</v>
      </c>
      <c r="Y699" s="55" t="str">
        <f t="shared" si="153"/>
        <v/>
      </c>
    </row>
    <row r="700" spans="1:25" x14ac:dyDescent="0.2">
      <c r="A700" s="69" t="str">
        <f t="shared" si="154"/>
        <v/>
      </c>
      <c r="G700" s="131" t="str">
        <f>IF(B700&lt;&gt;"",IF(E700&lt;&gt;"",VLOOKUP(E700,Configuration!$C$4:$F$7,4,FALSE),0),"")</f>
        <v/>
      </c>
      <c r="H700" s="131" t="str">
        <f t="shared" si="149"/>
        <v/>
      </c>
      <c r="O700" s="55" t="b">
        <f t="shared" si="155"/>
        <v>0</v>
      </c>
      <c r="P700" s="55">
        <f t="shared" si="156"/>
        <v>0</v>
      </c>
      <c r="Q700" s="55">
        <f t="shared" si="157"/>
        <v>0</v>
      </c>
      <c r="R700" s="55">
        <f t="shared" si="158"/>
        <v>0</v>
      </c>
      <c r="S700" s="55">
        <f t="shared" si="150"/>
        <v>0</v>
      </c>
      <c r="T700" s="55">
        <f t="shared" si="151"/>
        <v>0</v>
      </c>
      <c r="U700" s="55">
        <f t="shared" si="152"/>
        <v>0</v>
      </c>
      <c r="V700" s="55" t="b">
        <f t="shared" si="159"/>
        <v>0</v>
      </c>
      <c r="W700" s="55" t="b">
        <f t="shared" si="160"/>
        <v>0</v>
      </c>
      <c r="X700" s="55" t="b">
        <f t="shared" si="161"/>
        <v>0</v>
      </c>
      <c r="Y700" s="55" t="str">
        <f t="shared" si="153"/>
        <v/>
      </c>
    </row>
    <row r="701" spans="1:25" x14ac:dyDescent="0.2">
      <c r="A701" s="69" t="str">
        <f t="shared" si="154"/>
        <v/>
      </c>
      <c r="G701" s="131" t="str">
        <f>IF(B701&lt;&gt;"",IF(E701&lt;&gt;"",VLOOKUP(E701,Configuration!$C$4:$F$7,4,FALSE),0),"")</f>
        <v/>
      </c>
      <c r="H701" s="131" t="str">
        <f t="shared" si="149"/>
        <v/>
      </c>
      <c r="O701" s="55" t="b">
        <f t="shared" si="155"/>
        <v>0</v>
      </c>
      <c r="P701" s="55">
        <f t="shared" si="156"/>
        <v>0</v>
      </c>
      <c r="Q701" s="55">
        <f t="shared" si="157"/>
        <v>0</v>
      </c>
      <c r="R701" s="55">
        <f t="shared" si="158"/>
        <v>0</v>
      </c>
      <c r="S701" s="55">
        <f t="shared" si="150"/>
        <v>0</v>
      </c>
      <c r="T701" s="55">
        <f t="shared" si="151"/>
        <v>0</v>
      </c>
      <c r="U701" s="55">
        <f t="shared" si="152"/>
        <v>0</v>
      </c>
      <c r="V701" s="55" t="b">
        <f t="shared" si="159"/>
        <v>0</v>
      </c>
      <c r="W701" s="55" t="b">
        <f t="shared" si="160"/>
        <v>0</v>
      </c>
      <c r="X701" s="55" t="b">
        <f t="shared" si="161"/>
        <v>0</v>
      </c>
      <c r="Y701" s="55" t="str">
        <f t="shared" si="153"/>
        <v/>
      </c>
    </row>
    <row r="702" spans="1:25" x14ac:dyDescent="0.2">
      <c r="A702" s="69" t="str">
        <f t="shared" si="154"/>
        <v/>
      </c>
      <c r="G702" s="131" t="str">
        <f>IF(B702&lt;&gt;"",IF(E702&lt;&gt;"",VLOOKUP(E702,Configuration!$C$4:$F$7,4,FALSE),0),"")</f>
        <v/>
      </c>
      <c r="H702" s="131" t="str">
        <f t="shared" si="149"/>
        <v/>
      </c>
      <c r="O702" s="55" t="b">
        <f t="shared" si="155"/>
        <v>0</v>
      </c>
      <c r="P702" s="55">
        <f t="shared" si="156"/>
        <v>0</v>
      </c>
      <c r="Q702" s="55">
        <f t="shared" si="157"/>
        <v>0</v>
      </c>
      <c r="R702" s="55">
        <f t="shared" si="158"/>
        <v>0</v>
      </c>
      <c r="S702" s="55">
        <f t="shared" si="150"/>
        <v>0</v>
      </c>
      <c r="T702" s="55">
        <f t="shared" si="151"/>
        <v>0</v>
      </c>
      <c r="U702" s="55">
        <f t="shared" si="152"/>
        <v>0</v>
      </c>
      <c r="V702" s="55" t="b">
        <f t="shared" si="159"/>
        <v>0</v>
      </c>
      <c r="W702" s="55" t="b">
        <f t="shared" si="160"/>
        <v>0</v>
      </c>
      <c r="X702" s="55" t="b">
        <f t="shared" si="161"/>
        <v>0</v>
      </c>
      <c r="Y702" s="55" t="str">
        <f t="shared" si="153"/>
        <v/>
      </c>
    </row>
    <row r="703" spans="1:25" x14ac:dyDescent="0.2">
      <c r="A703" s="69" t="str">
        <f t="shared" si="154"/>
        <v/>
      </c>
      <c r="G703" s="131" t="str">
        <f>IF(B703&lt;&gt;"",IF(E703&lt;&gt;"",VLOOKUP(E703,Configuration!$C$4:$F$7,4,FALSE),0),"")</f>
        <v/>
      </c>
      <c r="H703" s="131" t="str">
        <f t="shared" si="149"/>
        <v/>
      </c>
      <c r="O703" s="55" t="b">
        <f t="shared" si="155"/>
        <v>0</v>
      </c>
      <c r="P703" s="55">
        <f t="shared" si="156"/>
        <v>0</v>
      </c>
      <c r="Q703" s="55">
        <f t="shared" si="157"/>
        <v>0</v>
      </c>
      <c r="R703" s="55">
        <f t="shared" si="158"/>
        <v>0</v>
      </c>
      <c r="S703" s="55">
        <f t="shared" si="150"/>
        <v>0</v>
      </c>
      <c r="T703" s="55">
        <f t="shared" si="151"/>
        <v>0</v>
      </c>
      <c r="U703" s="55">
        <f t="shared" si="152"/>
        <v>0</v>
      </c>
      <c r="V703" s="55" t="b">
        <f t="shared" si="159"/>
        <v>0</v>
      </c>
      <c r="W703" s="55" t="b">
        <f t="shared" si="160"/>
        <v>0</v>
      </c>
      <c r="X703" s="55" t="b">
        <f t="shared" si="161"/>
        <v>0</v>
      </c>
      <c r="Y703" s="55" t="str">
        <f t="shared" si="153"/>
        <v/>
      </c>
    </row>
    <row r="704" spans="1:25" x14ac:dyDescent="0.2">
      <c r="A704" s="69" t="str">
        <f t="shared" si="154"/>
        <v/>
      </c>
      <c r="G704" s="131" t="str">
        <f>IF(B704&lt;&gt;"",IF(E704&lt;&gt;"",VLOOKUP(E704,Configuration!$C$4:$F$7,4,FALSE),0),"")</f>
        <v/>
      </c>
      <c r="H704" s="131" t="str">
        <f t="shared" si="149"/>
        <v/>
      </c>
      <c r="O704" s="55" t="b">
        <f t="shared" si="155"/>
        <v>0</v>
      </c>
      <c r="P704" s="55">
        <f t="shared" si="156"/>
        <v>0</v>
      </c>
      <c r="Q704" s="55">
        <f t="shared" si="157"/>
        <v>0</v>
      </c>
      <c r="R704" s="55">
        <f t="shared" si="158"/>
        <v>0</v>
      </c>
      <c r="S704" s="55">
        <f t="shared" si="150"/>
        <v>0</v>
      </c>
      <c r="T704" s="55">
        <f t="shared" si="151"/>
        <v>0</v>
      </c>
      <c r="U704" s="55">
        <f t="shared" si="152"/>
        <v>0</v>
      </c>
      <c r="V704" s="55" t="b">
        <f t="shared" si="159"/>
        <v>0</v>
      </c>
      <c r="W704" s="55" t="b">
        <f t="shared" si="160"/>
        <v>0</v>
      </c>
      <c r="X704" s="55" t="b">
        <f t="shared" si="161"/>
        <v>0</v>
      </c>
      <c r="Y704" s="55" t="str">
        <f t="shared" si="153"/>
        <v/>
      </c>
    </row>
    <row r="705" spans="1:25" x14ac:dyDescent="0.2">
      <c r="A705" s="69" t="str">
        <f t="shared" si="154"/>
        <v/>
      </c>
      <c r="G705" s="131" t="str">
        <f>IF(B705&lt;&gt;"",IF(E705&lt;&gt;"",VLOOKUP(E705,Configuration!$C$4:$F$7,4,FALSE),0),"")</f>
        <v/>
      </c>
      <c r="H705" s="131" t="str">
        <f t="shared" si="149"/>
        <v/>
      </c>
      <c r="O705" s="55" t="b">
        <f t="shared" si="155"/>
        <v>0</v>
      </c>
      <c r="P705" s="55">
        <f t="shared" si="156"/>
        <v>0</v>
      </c>
      <c r="Q705" s="55">
        <f t="shared" si="157"/>
        <v>0</v>
      </c>
      <c r="R705" s="55">
        <f t="shared" si="158"/>
        <v>0</v>
      </c>
      <c r="S705" s="55">
        <f t="shared" si="150"/>
        <v>0</v>
      </c>
      <c r="T705" s="55">
        <f t="shared" si="151"/>
        <v>0</v>
      </c>
      <c r="U705" s="55">
        <f t="shared" si="152"/>
        <v>0</v>
      </c>
      <c r="V705" s="55" t="b">
        <f t="shared" si="159"/>
        <v>0</v>
      </c>
      <c r="W705" s="55" t="b">
        <f t="shared" si="160"/>
        <v>0</v>
      </c>
      <c r="X705" s="55" t="b">
        <f t="shared" si="161"/>
        <v>0</v>
      </c>
      <c r="Y705" s="55" t="str">
        <f t="shared" si="153"/>
        <v/>
      </c>
    </row>
    <row r="706" spans="1:25" x14ac:dyDescent="0.2">
      <c r="A706" s="69" t="str">
        <f t="shared" si="154"/>
        <v/>
      </c>
      <c r="G706" s="131" t="str">
        <f>IF(B706&lt;&gt;"",IF(E706&lt;&gt;"",VLOOKUP(E706,Configuration!$C$4:$F$7,4,FALSE),0),"")</f>
        <v/>
      </c>
      <c r="H706" s="131" t="str">
        <f t="shared" si="149"/>
        <v/>
      </c>
      <c r="O706" s="55" t="b">
        <f t="shared" si="155"/>
        <v>0</v>
      </c>
      <c r="P706" s="55">
        <f t="shared" si="156"/>
        <v>0</v>
      </c>
      <c r="Q706" s="55">
        <f t="shared" si="157"/>
        <v>0</v>
      </c>
      <c r="R706" s="55">
        <f t="shared" si="158"/>
        <v>0</v>
      </c>
      <c r="S706" s="55">
        <f t="shared" si="150"/>
        <v>0</v>
      </c>
      <c r="T706" s="55">
        <f t="shared" si="151"/>
        <v>0</v>
      </c>
      <c r="U706" s="55">
        <f t="shared" si="152"/>
        <v>0</v>
      </c>
      <c r="V706" s="55" t="b">
        <f t="shared" si="159"/>
        <v>0</v>
      </c>
      <c r="W706" s="55" t="b">
        <f t="shared" si="160"/>
        <v>0</v>
      </c>
      <c r="X706" s="55" t="b">
        <f t="shared" si="161"/>
        <v>0</v>
      </c>
      <c r="Y706" s="55" t="str">
        <f t="shared" si="153"/>
        <v/>
      </c>
    </row>
    <row r="707" spans="1:25" x14ac:dyDescent="0.2">
      <c r="A707" s="69" t="str">
        <f t="shared" si="154"/>
        <v/>
      </c>
      <c r="G707" s="131" t="str">
        <f>IF(B707&lt;&gt;"",IF(E707&lt;&gt;"",VLOOKUP(E707,Configuration!$C$4:$F$7,4,FALSE),0),"")</f>
        <v/>
      </c>
      <c r="H707" s="131" t="str">
        <f t="shared" si="149"/>
        <v/>
      </c>
      <c r="O707" s="55" t="b">
        <f t="shared" si="155"/>
        <v>0</v>
      </c>
      <c r="P707" s="55">
        <f t="shared" si="156"/>
        <v>0</v>
      </c>
      <c r="Q707" s="55">
        <f t="shared" si="157"/>
        <v>0</v>
      </c>
      <c r="R707" s="55">
        <f t="shared" si="158"/>
        <v>0</v>
      </c>
      <c r="S707" s="55">
        <f t="shared" si="150"/>
        <v>0</v>
      </c>
      <c r="T707" s="55">
        <f t="shared" si="151"/>
        <v>0</v>
      </c>
      <c r="U707" s="55">
        <f t="shared" si="152"/>
        <v>0</v>
      </c>
      <c r="V707" s="55" t="b">
        <f t="shared" si="159"/>
        <v>0</v>
      </c>
      <c r="W707" s="55" t="b">
        <f t="shared" si="160"/>
        <v>0</v>
      </c>
      <c r="X707" s="55" t="b">
        <f t="shared" si="161"/>
        <v>0</v>
      </c>
      <c r="Y707" s="55" t="str">
        <f t="shared" si="153"/>
        <v/>
      </c>
    </row>
    <row r="708" spans="1:25" x14ac:dyDescent="0.2">
      <c r="A708" s="69" t="str">
        <f t="shared" si="154"/>
        <v/>
      </c>
      <c r="G708" s="131" t="str">
        <f>IF(B708&lt;&gt;"",IF(E708&lt;&gt;"",VLOOKUP(E708,Configuration!$C$4:$F$7,4,FALSE),0),"")</f>
        <v/>
      </c>
      <c r="H708" s="131" t="str">
        <f t="shared" si="149"/>
        <v/>
      </c>
      <c r="O708" s="55" t="b">
        <f t="shared" si="155"/>
        <v>0</v>
      </c>
      <c r="P708" s="55">
        <f t="shared" si="156"/>
        <v>0</v>
      </c>
      <c r="Q708" s="55">
        <f t="shared" si="157"/>
        <v>0</v>
      </c>
      <c r="R708" s="55">
        <f t="shared" si="158"/>
        <v>0</v>
      </c>
      <c r="S708" s="55">
        <f t="shared" si="150"/>
        <v>0</v>
      </c>
      <c r="T708" s="55">
        <f t="shared" si="151"/>
        <v>0</v>
      </c>
      <c r="U708" s="55">
        <f t="shared" si="152"/>
        <v>0</v>
      </c>
      <c r="V708" s="55" t="b">
        <f t="shared" si="159"/>
        <v>0</v>
      </c>
      <c r="W708" s="55" t="b">
        <f t="shared" si="160"/>
        <v>0</v>
      </c>
      <c r="X708" s="55" t="b">
        <f t="shared" si="161"/>
        <v>0</v>
      </c>
      <c r="Y708" s="55" t="str">
        <f t="shared" si="153"/>
        <v/>
      </c>
    </row>
    <row r="709" spans="1:25" x14ac:dyDescent="0.2">
      <c r="A709" s="69" t="str">
        <f t="shared" si="154"/>
        <v/>
      </c>
      <c r="G709" s="131" t="str">
        <f>IF(B709&lt;&gt;"",IF(E709&lt;&gt;"",VLOOKUP(E709,Configuration!$C$4:$F$7,4,FALSE),0),"")</f>
        <v/>
      </c>
      <c r="H709" s="131" t="str">
        <f t="shared" ref="H709:H772" si="162">IF(B709&lt;&gt;"",IF(AND(E709&lt;&gt;"",K709&lt;&gt;_out),G709*IF(F709&gt;0,F709,1),0),"")</f>
        <v/>
      </c>
      <c r="O709" s="55" t="b">
        <f t="shared" si="155"/>
        <v>0</v>
      </c>
      <c r="P709" s="55">
        <f t="shared" si="156"/>
        <v>0</v>
      </c>
      <c r="Q709" s="55">
        <f t="shared" si="157"/>
        <v>0</v>
      </c>
      <c r="R709" s="55">
        <f t="shared" si="158"/>
        <v>0</v>
      </c>
      <c r="S709" s="55">
        <f t="shared" ref="S709:S772" si="163">IF(LOWER(I709)=LOWER(_tolaunch),Y709,0)</f>
        <v>0</v>
      </c>
      <c r="T709" s="55">
        <f t="shared" ref="T709:T772" si="164">IF(LOWER(I709)=LOWER(_posibletolaunch),Y709,0)</f>
        <v>0</v>
      </c>
      <c r="U709" s="55">
        <f t="shared" ref="U709:U772" si="165">IF(LOWER(I709)=LOWER(_later),Y709,0)</f>
        <v>0</v>
      </c>
      <c r="V709" s="55" t="b">
        <f t="shared" si="159"/>
        <v>0</v>
      </c>
      <c r="W709" s="55" t="b">
        <f t="shared" si="160"/>
        <v>0</v>
      </c>
      <c r="X709" s="55" t="b">
        <f t="shared" si="161"/>
        <v>0</v>
      </c>
      <c r="Y709" s="55" t="str">
        <f t="shared" ref="Y709:Y772" si="166">IF(B709&lt;&gt;"",IF(AND(E709&lt;&gt;"",K709=_out),G709*IF(F709&gt;0,F709,1),0),"")</f>
        <v/>
      </c>
    </row>
    <row r="710" spans="1:25" x14ac:dyDescent="0.2">
      <c r="A710" s="69" t="str">
        <f t="shared" si="154"/>
        <v/>
      </c>
      <c r="G710" s="131" t="str">
        <f>IF(B710&lt;&gt;"",IF(E710&lt;&gt;"",VLOOKUP(E710,Configuration!$C$4:$F$7,4,FALSE),0),"")</f>
        <v/>
      </c>
      <c r="H710" s="131" t="str">
        <f t="shared" si="162"/>
        <v/>
      </c>
      <c r="O710" s="55" t="b">
        <f t="shared" si="155"/>
        <v>0</v>
      </c>
      <c r="P710" s="55">
        <f t="shared" si="156"/>
        <v>0</v>
      </c>
      <c r="Q710" s="55">
        <f t="shared" si="157"/>
        <v>0</v>
      </c>
      <c r="R710" s="55">
        <f t="shared" si="158"/>
        <v>0</v>
      </c>
      <c r="S710" s="55">
        <f t="shared" si="163"/>
        <v>0</v>
      </c>
      <c r="T710" s="55">
        <f t="shared" si="164"/>
        <v>0</v>
      </c>
      <c r="U710" s="55">
        <f t="shared" si="165"/>
        <v>0</v>
      </c>
      <c r="V710" s="55" t="b">
        <f t="shared" si="159"/>
        <v>0</v>
      </c>
      <c r="W710" s="55" t="b">
        <f t="shared" si="160"/>
        <v>0</v>
      </c>
      <c r="X710" s="55" t="b">
        <f t="shared" si="161"/>
        <v>0</v>
      </c>
      <c r="Y710" s="55" t="str">
        <f t="shared" si="166"/>
        <v/>
      </c>
    </row>
    <row r="711" spans="1:25" x14ac:dyDescent="0.2">
      <c r="A711" s="69" t="str">
        <f t="shared" si="154"/>
        <v/>
      </c>
      <c r="G711" s="131" t="str">
        <f>IF(B711&lt;&gt;"",IF(E711&lt;&gt;"",VLOOKUP(E711,Configuration!$C$4:$F$7,4,FALSE),0),"")</f>
        <v/>
      </c>
      <c r="H711" s="131" t="str">
        <f t="shared" si="162"/>
        <v/>
      </c>
      <c r="O711" s="55" t="b">
        <f t="shared" si="155"/>
        <v>0</v>
      </c>
      <c r="P711" s="55">
        <f t="shared" si="156"/>
        <v>0</v>
      </c>
      <c r="Q711" s="55">
        <f t="shared" si="157"/>
        <v>0</v>
      </c>
      <c r="R711" s="55">
        <f t="shared" si="158"/>
        <v>0</v>
      </c>
      <c r="S711" s="55">
        <f t="shared" si="163"/>
        <v>0</v>
      </c>
      <c r="T711" s="55">
        <f t="shared" si="164"/>
        <v>0</v>
      </c>
      <c r="U711" s="55">
        <f t="shared" si="165"/>
        <v>0</v>
      </c>
      <c r="V711" s="55" t="b">
        <f t="shared" si="159"/>
        <v>0</v>
      </c>
      <c r="W711" s="55" t="b">
        <f t="shared" si="160"/>
        <v>0</v>
      </c>
      <c r="X711" s="55" t="b">
        <f t="shared" si="161"/>
        <v>0</v>
      </c>
      <c r="Y711" s="55" t="str">
        <f t="shared" si="166"/>
        <v/>
      </c>
    </row>
    <row r="712" spans="1:25" x14ac:dyDescent="0.2">
      <c r="A712" s="69" t="str">
        <f t="shared" si="154"/>
        <v/>
      </c>
      <c r="G712" s="131" t="str">
        <f>IF(B712&lt;&gt;"",IF(E712&lt;&gt;"",VLOOKUP(E712,Configuration!$C$4:$F$7,4,FALSE),0),"")</f>
        <v/>
      </c>
      <c r="H712" s="131" t="str">
        <f t="shared" si="162"/>
        <v/>
      </c>
      <c r="O712" s="55" t="b">
        <f t="shared" si="155"/>
        <v>0</v>
      </c>
      <c r="P712" s="55">
        <f t="shared" si="156"/>
        <v>0</v>
      </c>
      <c r="Q712" s="55">
        <f t="shared" si="157"/>
        <v>0</v>
      </c>
      <c r="R712" s="55">
        <f t="shared" si="158"/>
        <v>0</v>
      </c>
      <c r="S712" s="55">
        <f t="shared" si="163"/>
        <v>0</v>
      </c>
      <c r="T712" s="55">
        <f t="shared" si="164"/>
        <v>0</v>
      </c>
      <c r="U712" s="55">
        <f t="shared" si="165"/>
        <v>0</v>
      </c>
      <c r="V712" s="55" t="b">
        <f t="shared" si="159"/>
        <v>0</v>
      </c>
      <c r="W712" s="55" t="b">
        <f t="shared" si="160"/>
        <v>0</v>
      </c>
      <c r="X712" s="55" t="b">
        <f t="shared" si="161"/>
        <v>0</v>
      </c>
      <c r="Y712" s="55" t="str">
        <f t="shared" si="166"/>
        <v/>
      </c>
    </row>
    <row r="713" spans="1:25" x14ac:dyDescent="0.2">
      <c r="A713" s="69" t="str">
        <f t="shared" si="154"/>
        <v/>
      </c>
      <c r="G713" s="131" t="str">
        <f>IF(B713&lt;&gt;"",IF(E713&lt;&gt;"",VLOOKUP(E713,Configuration!$C$4:$F$7,4,FALSE),0),"")</f>
        <v/>
      </c>
      <c r="H713" s="131" t="str">
        <f t="shared" si="162"/>
        <v/>
      </c>
      <c r="O713" s="55" t="b">
        <f t="shared" si="155"/>
        <v>0</v>
      </c>
      <c r="P713" s="55">
        <f t="shared" si="156"/>
        <v>0</v>
      </c>
      <c r="Q713" s="55">
        <f t="shared" si="157"/>
        <v>0</v>
      </c>
      <c r="R713" s="55">
        <f t="shared" si="158"/>
        <v>0</v>
      </c>
      <c r="S713" s="55">
        <f t="shared" si="163"/>
        <v>0</v>
      </c>
      <c r="T713" s="55">
        <f t="shared" si="164"/>
        <v>0</v>
      </c>
      <c r="U713" s="55">
        <f t="shared" si="165"/>
        <v>0</v>
      </c>
      <c r="V713" s="55" t="b">
        <f t="shared" si="159"/>
        <v>0</v>
      </c>
      <c r="W713" s="55" t="b">
        <f t="shared" si="160"/>
        <v>0</v>
      </c>
      <c r="X713" s="55" t="b">
        <f t="shared" si="161"/>
        <v>0</v>
      </c>
      <c r="Y713" s="55" t="str">
        <f t="shared" si="166"/>
        <v/>
      </c>
    </row>
    <row r="714" spans="1:25" x14ac:dyDescent="0.2">
      <c r="A714" s="69" t="str">
        <f t="shared" si="154"/>
        <v/>
      </c>
      <c r="G714" s="131" t="str">
        <f>IF(B714&lt;&gt;"",IF(E714&lt;&gt;"",VLOOKUP(E714,Configuration!$C$4:$F$7,4,FALSE),0),"")</f>
        <v/>
      </c>
      <c r="H714" s="131" t="str">
        <f t="shared" si="162"/>
        <v/>
      </c>
      <c r="O714" s="55" t="b">
        <f t="shared" si="155"/>
        <v>0</v>
      </c>
      <c r="P714" s="55">
        <f t="shared" si="156"/>
        <v>0</v>
      </c>
      <c r="Q714" s="55">
        <f t="shared" si="157"/>
        <v>0</v>
      </c>
      <c r="R714" s="55">
        <f t="shared" si="158"/>
        <v>0</v>
      </c>
      <c r="S714" s="55">
        <f t="shared" si="163"/>
        <v>0</v>
      </c>
      <c r="T714" s="55">
        <f t="shared" si="164"/>
        <v>0</v>
      </c>
      <c r="U714" s="55">
        <f t="shared" si="165"/>
        <v>0</v>
      </c>
      <c r="V714" s="55" t="b">
        <f t="shared" si="159"/>
        <v>0</v>
      </c>
      <c r="W714" s="55" t="b">
        <f t="shared" si="160"/>
        <v>0</v>
      </c>
      <c r="X714" s="55" t="b">
        <f t="shared" si="161"/>
        <v>0</v>
      </c>
      <c r="Y714" s="55" t="str">
        <f t="shared" si="166"/>
        <v/>
      </c>
    </row>
    <row r="715" spans="1:25" x14ac:dyDescent="0.2">
      <c r="A715" s="69" t="str">
        <f t="shared" si="154"/>
        <v/>
      </c>
      <c r="G715" s="131" t="str">
        <f>IF(B715&lt;&gt;"",IF(E715&lt;&gt;"",VLOOKUP(E715,Configuration!$C$4:$F$7,4,FALSE),0),"")</f>
        <v/>
      </c>
      <c r="H715" s="131" t="str">
        <f t="shared" si="162"/>
        <v/>
      </c>
      <c r="O715" s="55" t="b">
        <f t="shared" si="155"/>
        <v>0</v>
      </c>
      <c r="P715" s="55">
        <f t="shared" si="156"/>
        <v>0</v>
      </c>
      <c r="Q715" s="55">
        <f t="shared" si="157"/>
        <v>0</v>
      </c>
      <c r="R715" s="55">
        <f t="shared" si="158"/>
        <v>0</v>
      </c>
      <c r="S715" s="55">
        <f t="shared" si="163"/>
        <v>0</v>
      </c>
      <c r="T715" s="55">
        <f t="shared" si="164"/>
        <v>0</v>
      </c>
      <c r="U715" s="55">
        <f t="shared" si="165"/>
        <v>0</v>
      </c>
      <c r="V715" s="55" t="b">
        <f t="shared" si="159"/>
        <v>0</v>
      </c>
      <c r="W715" s="55" t="b">
        <f t="shared" si="160"/>
        <v>0</v>
      </c>
      <c r="X715" s="55" t="b">
        <f t="shared" si="161"/>
        <v>0</v>
      </c>
      <c r="Y715" s="55" t="str">
        <f t="shared" si="166"/>
        <v/>
      </c>
    </row>
    <row r="716" spans="1:25" x14ac:dyDescent="0.2">
      <c r="A716" s="69" t="str">
        <f t="shared" si="154"/>
        <v/>
      </c>
      <c r="G716" s="131" t="str">
        <f>IF(B716&lt;&gt;"",IF(E716&lt;&gt;"",VLOOKUP(E716,Configuration!$C$4:$F$7,4,FALSE),0),"")</f>
        <v/>
      </c>
      <c r="H716" s="131" t="str">
        <f t="shared" si="162"/>
        <v/>
      </c>
      <c r="O716" s="55" t="b">
        <f t="shared" si="155"/>
        <v>0</v>
      </c>
      <c r="P716" s="55">
        <f t="shared" si="156"/>
        <v>0</v>
      </c>
      <c r="Q716" s="55">
        <f t="shared" si="157"/>
        <v>0</v>
      </c>
      <c r="R716" s="55">
        <f t="shared" si="158"/>
        <v>0</v>
      </c>
      <c r="S716" s="55">
        <f t="shared" si="163"/>
        <v>0</v>
      </c>
      <c r="T716" s="55">
        <f t="shared" si="164"/>
        <v>0</v>
      </c>
      <c r="U716" s="55">
        <f t="shared" si="165"/>
        <v>0</v>
      </c>
      <c r="V716" s="55" t="b">
        <f t="shared" si="159"/>
        <v>0</v>
      </c>
      <c r="W716" s="55" t="b">
        <f t="shared" si="160"/>
        <v>0</v>
      </c>
      <c r="X716" s="55" t="b">
        <f t="shared" si="161"/>
        <v>0</v>
      </c>
      <c r="Y716" s="55" t="str">
        <f t="shared" si="166"/>
        <v/>
      </c>
    </row>
    <row r="717" spans="1:25" x14ac:dyDescent="0.2">
      <c r="A717" s="69" t="str">
        <f t="shared" si="154"/>
        <v/>
      </c>
      <c r="G717" s="131" t="str">
        <f>IF(B717&lt;&gt;"",IF(E717&lt;&gt;"",VLOOKUP(E717,Configuration!$C$4:$F$7,4,FALSE),0),"")</f>
        <v/>
      </c>
      <c r="H717" s="131" t="str">
        <f t="shared" si="162"/>
        <v/>
      </c>
      <c r="O717" s="55" t="b">
        <f t="shared" si="155"/>
        <v>0</v>
      </c>
      <c r="P717" s="55">
        <f t="shared" si="156"/>
        <v>0</v>
      </c>
      <c r="Q717" s="55">
        <f t="shared" si="157"/>
        <v>0</v>
      </c>
      <c r="R717" s="55">
        <f t="shared" si="158"/>
        <v>0</v>
      </c>
      <c r="S717" s="55">
        <f t="shared" si="163"/>
        <v>0</v>
      </c>
      <c r="T717" s="55">
        <f t="shared" si="164"/>
        <v>0</v>
      </c>
      <c r="U717" s="55">
        <f t="shared" si="165"/>
        <v>0</v>
      </c>
      <c r="V717" s="55" t="b">
        <f t="shared" si="159"/>
        <v>0</v>
      </c>
      <c r="W717" s="55" t="b">
        <f t="shared" si="160"/>
        <v>0</v>
      </c>
      <c r="X717" s="55" t="b">
        <f t="shared" si="161"/>
        <v>0</v>
      </c>
      <c r="Y717" s="55" t="str">
        <f t="shared" si="166"/>
        <v/>
      </c>
    </row>
    <row r="718" spans="1:25" x14ac:dyDescent="0.2">
      <c r="A718" s="69" t="str">
        <f t="shared" si="154"/>
        <v/>
      </c>
      <c r="G718" s="131" t="str">
        <f>IF(B718&lt;&gt;"",IF(E718&lt;&gt;"",VLOOKUP(E718,Configuration!$C$4:$F$7,4,FALSE),0),"")</f>
        <v/>
      </c>
      <c r="H718" s="131" t="str">
        <f t="shared" si="162"/>
        <v/>
      </c>
      <c r="O718" s="55" t="b">
        <f t="shared" si="155"/>
        <v>0</v>
      </c>
      <c r="P718" s="55">
        <f t="shared" si="156"/>
        <v>0</v>
      </c>
      <c r="Q718" s="55">
        <f t="shared" si="157"/>
        <v>0</v>
      </c>
      <c r="R718" s="55">
        <f t="shared" si="158"/>
        <v>0</v>
      </c>
      <c r="S718" s="55">
        <f t="shared" si="163"/>
        <v>0</v>
      </c>
      <c r="T718" s="55">
        <f t="shared" si="164"/>
        <v>0</v>
      </c>
      <c r="U718" s="55">
        <f t="shared" si="165"/>
        <v>0</v>
      </c>
      <c r="V718" s="55" t="b">
        <f t="shared" si="159"/>
        <v>0</v>
      </c>
      <c r="W718" s="55" t="b">
        <f t="shared" si="160"/>
        <v>0</v>
      </c>
      <c r="X718" s="55" t="b">
        <f t="shared" si="161"/>
        <v>0</v>
      </c>
      <c r="Y718" s="55" t="str">
        <f t="shared" si="166"/>
        <v/>
      </c>
    </row>
    <row r="719" spans="1:25" x14ac:dyDescent="0.2">
      <c r="A719" s="69" t="str">
        <f t="shared" si="154"/>
        <v/>
      </c>
      <c r="G719" s="131" t="str">
        <f>IF(B719&lt;&gt;"",IF(E719&lt;&gt;"",VLOOKUP(E719,Configuration!$C$4:$F$7,4,FALSE),0),"")</f>
        <v/>
      </c>
      <c r="H719" s="131" t="str">
        <f t="shared" si="162"/>
        <v/>
      </c>
      <c r="O719" s="55" t="b">
        <f t="shared" si="155"/>
        <v>0</v>
      </c>
      <c r="P719" s="55">
        <f t="shared" si="156"/>
        <v>0</v>
      </c>
      <c r="Q719" s="55">
        <f t="shared" si="157"/>
        <v>0</v>
      </c>
      <c r="R719" s="55">
        <f t="shared" si="158"/>
        <v>0</v>
      </c>
      <c r="S719" s="55">
        <f t="shared" si="163"/>
        <v>0</v>
      </c>
      <c r="T719" s="55">
        <f t="shared" si="164"/>
        <v>0</v>
      </c>
      <c r="U719" s="55">
        <f t="shared" si="165"/>
        <v>0</v>
      </c>
      <c r="V719" s="55" t="b">
        <f t="shared" si="159"/>
        <v>0</v>
      </c>
      <c r="W719" s="55" t="b">
        <f t="shared" si="160"/>
        <v>0</v>
      </c>
      <c r="X719" s="55" t="b">
        <f t="shared" si="161"/>
        <v>0</v>
      </c>
      <c r="Y719" s="55" t="str">
        <f t="shared" si="166"/>
        <v/>
      </c>
    </row>
    <row r="720" spans="1:25" x14ac:dyDescent="0.2">
      <c r="A720" s="69" t="str">
        <f t="shared" si="154"/>
        <v/>
      </c>
      <c r="G720" s="131" t="str">
        <f>IF(B720&lt;&gt;"",IF(E720&lt;&gt;"",VLOOKUP(E720,Configuration!$C$4:$F$7,4,FALSE),0),"")</f>
        <v/>
      </c>
      <c r="H720" s="131" t="str">
        <f t="shared" si="162"/>
        <v/>
      </c>
      <c r="O720" s="55" t="b">
        <f t="shared" si="155"/>
        <v>0</v>
      </c>
      <c r="P720" s="55">
        <f t="shared" si="156"/>
        <v>0</v>
      </c>
      <c r="Q720" s="55">
        <f t="shared" si="157"/>
        <v>0</v>
      </c>
      <c r="R720" s="55">
        <f t="shared" si="158"/>
        <v>0</v>
      </c>
      <c r="S720" s="55">
        <f t="shared" si="163"/>
        <v>0</v>
      </c>
      <c r="T720" s="55">
        <f t="shared" si="164"/>
        <v>0</v>
      </c>
      <c r="U720" s="55">
        <f t="shared" si="165"/>
        <v>0</v>
      </c>
      <c r="V720" s="55" t="b">
        <f t="shared" si="159"/>
        <v>0</v>
      </c>
      <c r="W720" s="55" t="b">
        <f t="shared" si="160"/>
        <v>0</v>
      </c>
      <c r="X720" s="55" t="b">
        <f t="shared" si="161"/>
        <v>0</v>
      </c>
      <c r="Y720" s="55" t="str">
        <f t="shared" si="166"/>
        <v/>
      </c>
    </row>
    <row r="721" spans="1:25" x14ac:dyDescent="0.2">
      <c r="A721" s="69" t="str">
        <f t="shared" si="154"/>
        <v/>
      </c>
      <c r="G721" s="131" t="str">
        <f>IF(B721&lt;&gt;"",IF(E721&lt;&gt;"",VLOOKUP(E721,Configuration!$C$4:$F$7,4,FALSE),0),"")</f>
        <v/>
      </c>
      <c r="H721" s="131" t="str">
        <f t="shared" si="162"/>
        <v/>
      </c>
      <c r="O721" s="55" t="b">
        <f t="shared" si="155"/>
        <v>0</v>
      </c>
      <c r="P721" s="55">
        <f t="shared" si="156"/>
        <v>0</v>
      </c>
      <c r="Q721" s="55">
        <f t="shared" si="157"/>
        <v>0</v>
      </c>
      <c r="R721" s="55">
        <f t="shared" si="158"/>
        <v>0</v>
      </c>
      <c r="S721" s="55">
        <f t="shared" si="163"/>
        <v>0</v>
      </c>
      <c r="T721" s="55">
        <f t="shared" si="164"/>
        <v>0</v>
      </c>
      <c r="U721" s="55">
        <f t="shared" si="165"/>
        <v>0</v>
      </c>
      <c r="V721" s="55" t="b">
        <f t="shared" si="159"/>
        <v>0</v>
      </c>
      <c r="W721" s="55" t="b">
        <f t="shared" si="160"/>
        <v>0</v>
      </c>
      <c r="X721" s="55" t="b">
        <f t="shared" si="161"/>
        <v>0</v>
      </c>
      <c r="Y721" s="55" t="str">
        <f t="shared" si="166"/>
        <v/>
      </c>
    </row>
    <row r="722" spans="1:25" x14ac:dyDescent="0.2">
      <c r="A722" s="69" t="str">
        <f t="shared" si="154"/>
        <v/>
      </c>
      <c r="G722" s="131" t="str">
        <f>IF(B722&lt;&gt;"",IF(E722&lt;&gt;"",VLOOKUP(E722,Configuration!$C$4:$F$7,4,FALSE),0),"")</f>
        <v/>
      </c>
      <c r="H722" s="131" t="str">
        <f t="shared" si="162"/>
        <v/>
      </c>
      <c r="O722" s="55" t="b">
        <f t="shared" si="155"/>
        <v>0</v>
      </c>
      <c r="P722" s="55">
        <f t="shared" si="156"/>
        <v>0</v>
      </c>
      <c r="Q722" s="55">
        <f t="shared" si="157"/>
        <v>0</v>
      </c>
      <c r="R722" s="55">
        <f t="shared" si="158"/>
        <v>0</v>
      </c>
      <c r="S722" s="55">
        <f t="shared" si="163"/>
        <v>0</v>
      </c>
      <c r="T722" s="55">
        <f t="shared" si="164"/>
        <v>0</v>
      </c>
      <c r="U722" s="55">
        <f t="shared" si="165"/>
        <v>0</v>
      </c>
      <c r="V722" s="55" t="b">
        <f t="shared" si="159"/>
        <v>0</v>
      </c>
      <c r="W722" s="55" t="b">
        <f t="shared" si="160"/>
        <v>0</v>
      </c>
      <c r="X722" s="55" t="b">
        <f t="shared" si="161"/>
        <v>0</v>
      </c>
      <c r="Y722" s="55" t="str">
        <f t="shared" si="166"/>
        <v/>
      </c>
    </row>
    <row r="723" spans="1:25" x14ac:dyDescent="0.2">
      <c r="A723" s="69" t="str">
        <f t="shared" si="154"/>
        <v/>
      </c>
      <c r="G723" s="131" t="str">
        <f>IF(B723&lt;&gt;"",IF(E723&lt;&gt;"",VLOOKUP(E723,Configuration!$C$4:$F$7,4,FALSE),0),"")</f>
        <v/>
      </c>
      <c r="H723" s="131" t="str">
        <f t="shared" si="162"/>
        <v/>
      </c>
      <c r="O723" s="55" t="b">
        <f t="shared" si="155"/>
        <v>0</v>
      </c>
      <c r="P723" s="55">
        <f t="shared" si="156"/>
        <v>0</v>
      </c>
      <c r="Q723" s="55">
        <f t="shared" si="157"/>
        <v>0</v>
      </c>
      <c r="R723" s="55">
        <f t="shared" si="158"/>
        <v>0</v>
      </c>
      <c r="S723" s="55">
        <f t="shared" si="163"/>
        <v>0</v>
      </c>
      <c r="T723" s="55">
        <f t="shared" si="164"/>
        <v>0</v>
      </c>
      <c r="U723" s="55">
        <f t="shared" si="165"/>
        <v>0</v>
      </c>
      <c r="V723" s="55" t="b">
        <f t="shared" si="159"/>
        <v>0</v>
      </c>
      <c r="W723" s="55" t="b">
        <f t="shared" si="160"/>
        <v>0</v>
      </c>
      <c r="X723" s="55" t="b">
        <f t="shared" si="161"/>
        <v>0</v>
      </c>
      <c r="Y723" s="55" t="str">
        <f t="shared" si="166"/>
        <v/>
      </c>
    </row>
    <row r="724" spans="1:25" x14ac:dyDescent="0.2">
      <c r="A724" s="69" t="str">
        <f t="shared" si="154"/>
        <v/>
      </c>
      <c r="G724" s="131" t="str">
        <f>IF(B724&lt;&gt;"",IF(E724&lt;&gt;"",VLOOKUP(E724,Configuration!$C$4:$F$7,4,FALSE),0),"")</f>
        <v/>
      </c>
      <c r="H724" s="131" t="str">
        <f t="shared" si="162"/>
        <v/>
      </c>
      <c r="O724" s="55" t="b">
        <f t="shared" si="155"/>
        <v>0</v>
      </c>
      <c r="P724" s="55">
        <f t="shared" si="156"/>
        <v>0</v>
      </c>
      <c r="Q724" s="55">
        <f t="shared" si="157"/>
        <v>0</v>
      </c>
      <c r="R724" s="55">
        <f t="shared" si="158"/>
        <v>0</v>
      </c>
      <c r="S724" s="55">
        <f t="shared" si="163"/>
        <v>0</v>
      </c>
      <c r="T724" s="55">
        <f t="shared" si="164"/>
        <v>0</v>
      </c>
      <c r="U724" s="55">
        <f t="shared" si="165"/>
        <v>0</v>
      </c>
      <c r="V724" s="55" t="b">
        <f t="shared" si="159"/>
        <v>0</v>
      </c>
      <c r="W724" s="55" t="b">
        <f t="shared" si="160"/>
        <v>0</v>
      </c>
      <c r="X724" s="55" t="b">
        <f t="shared" si="161"/>
        <v>0</v>
      </c>
      <c r="Y724" s="55" t="str">
        <f t="shared" si="166"/>
        <v/>
      </c>
    </row>
    <row r="725" spans="1:25" x14ac:dyDescent="0.2">
      <c r="A725" s="69" t="str">
        <f t="shared" si="154"/>
        <v/>
      </c>
      <c r="G725" s="131" t="str">
        <f>IF(B725&lt;&gt;"",IF(E725&lt;&gt;"",VLOOKUP(E725,Configuration!$C$4:$F$7,4,FALSE),0),"")</f>
        <v/>
      </c>
      <c r="H725" s="131" t="str">
        <f t="shared" si="162"/>
        <v/>
      </c>
      <c r="O725" s="55" t="b">
        <f t="shared" si="155"/>
        <v>0</v>
      </c>
      <c r="P725" s="55">
        <f t="shared" si="156"/>
        <v>0</v>
      </c>
      <c r="Q725" s="55">
        <f t="shared" si="157"/>
        <v>0</v>
      </c>
      <c r="R725" s="55">
        <f t="shared" si="158"/>
        <v>0</v>
      </c>
      <c r="S725" s="55">
        <f t="shared" si="163"/>
        <v>0</v>
      </c>
      <c r="T725" s="55">
        <f t="shared" si="164"/>
        <v>0</v>
      </c>
      <c r="U725" s="55">
        <f t="shared" si="165"/>
        <v>0</v>
      </c>
      <c r="V725" s="55" t="b">
        <f t="shared" si="159"/>
        <v>0</v>
      </c>
      <c r="W725" s="55" t="b">
        <f t="shared" si="160"/>
        <v>0</v>
      </c>
      <c r="X725" s="55" t="b">
        <f t="shared" si="161"/>
        <v>0</v>
      </c>
      <c r="Y725" s="55" t="str">
        <f t="shared" si="166"/>
        <v/>
      </c>
    </row>
    <row r="726" spans="1:25" x14ac:dyDescent="0.2">
      <c r="A726" s="69" t="str">
        <f t="shared" si="154"/>
        <v/>
      </c>
      <c r="G726" s="131" t="str">
        <f>IF(B726&lt;&gt;"",IF(E726&lt;&gt;"",VLOOKUP(E726,Configuration!$C$4:$F$7,4,FALSE),0),"")</f>
        <v/>
      </c>
      <c r="H726" s="131" t="str">
        <f t="shared" si="162"/>
        <v/>
      </c>
      <c r="O726" s="55" t="b">
        <f t="shared" si="155"/>
        <v>0</v>
      </c>
      <c r="P726" s="55">
        <f t="shared" si="156"/>
        <v>0</v>
      </c>
      <c r="Q726" s="55">
        <f t="shared" si="157"/>
        <v>0</v>
      </c>
      <c r="R726" s="55">
        <f t="shared" si="158"/>
        <v>0</v>
      </c>
      <c r="S726" s="55">
        <f t="shared" si="163"/>
        <v>0</v>
      </c>
      <c r="T726" s="55">
        <f t="shared" si="164"/>
        <v>0</v>
      </c>
      <c r="U726" s="55">
        <f t="shared" si="165"/>
        <v>0</v>
      </c>
      <c r="V726" s="55" t="b">
        <f t="shared" si="159"/>
        <v>0</v>
      </c>
      <c r="W726" s="55" t="b">
        <f t="shared" si="160"/>
        <v>0</v>
      </c>
      <c r="X726" s="55" t="b">
        <f t="shared" si="161"/>
        <v>0</v>
      </c>
      <c r="Y726" s="55" t="str">
        <f t="shared" si="166"/>
        <v/>
      </c>
    </row>
    <row r="727" spans="1:25" x14ac:dyDescent="0.2">
      <c r="A727" s="69" t="str">
        <f t="shared" si="154"/>
        <v/>
      </c>
      <c r="G727" s="131" t="str">
        <f>IF(B727&lt;&gt;"",IF(E727&lt;&gt;"",VLOOKUP(E727,Configuration!$C$4:$F$7,4,FALSE),0),"")</f>
        <v/>
      </c>
      <c r="H727" s="131" t="str">
        <f t="shared" si="162"/>
        <v/>
      </c>
      <c r="O727" s="55" t="b">
        <f t="shared" si="155"/>
        <v>0</v>
      </c>
      <c r="P727" s="55">
        <f t="shared" si="156"/>
        <v>0</v>
      </c>
      <c r="Q727" s="55">
        <f t="shared" si="157"/>
        <v>0</v>
      </c>
      <c r="R727" s="55">
        <f t="shared" si="158"/>
        <v>0</v>
      </c>
      <c r="S727" s="55">
        <f t="shared" si="163"/>
        <v>0</v>
      </c>
      <c r="T727" s="55">
        <f t="shared" si="164"/>
        <v>0</v>
      </c>
      <c r="U727" s="55">
        <f t="shared" si="165"/>
        <v>0</v>
      </c>
      <c r="V727" s="55" t="b">
        <f t="shared" si="159"/>
        <v>0</v>
      </c>
      <c r="W727" s="55" t="b">
        <f t="shared" si="160"/>
        <v>0</v>
      </c>
      <c r="X727" s="55" t="b">
        <f t="shared" si="161"/>
        <v>0</v>
      </c>
      <c r="Y727" s="55" t="str">
        <f t="shared" si="166"/>
        <v/>
      </c>
    </row>
    <row r="728" spans="1:25" x14ac:dyDescent="0.2">
      <c r="A728" s="69" t="str">
        <f t="shared" si="154"/>
        <v/>
      </c>
      <c r="G728" s="131" t="str">
        <f>IF(B728&lt;&gt;"",IF(E728&lt;&gt;"",VLOOKUP(E728,Configuration!$C$4:$F$7,4,FALSE),0),"")</f>
        <v/>
      </c>
      <c r="H728" s="131" t="str">
        <f t="shared" si="162"/>
        <v/>
      </c>
      <c r="O728" s="55" t="b">
        <f t="shared" si="155"/>
        <v>0</v>
      </c>
      <c r="P728" s="55">
        <f t="shared" si="156"/>
        <v>0</v>
      </c>
      <c r="Q728" s="55">
        <f t="shared" si="157"/>
        <v>0</v>
      </c>
      <c r="R728" s="55">
        <f t="shared" si="158"/>
        <v>0</v>
      </c>
      <c r="S728" s="55">
        <f t="shared" si="163"/>
        <v>0</v>
      </c>
      <c r="T728" s="55">
        <f t="shared" si="164"/>
        <v>0</v>
      </c>
      <c r="U728" s="55">
        <f t="shared" si="165"/>
        <v>0</v>
      </c>
      <c r="V728" s="55" t="b">
        <f t="shared" si="159"/>
        <v>0</v>
      </c>
      <c r="W728" s="55" t="b">
        <f t="shared" si="160"/>
        <v>0</v>
      </c>
      <c r="X728" s="55" t="b">
        <f t="shared" si="161"/>
        <v>0</v>
      </c>
      <c r="Y728" s="55" t="str">
        <f t="shared" si="166"/>
        <v/>
      </c>
    </row>
    <row r="729" spans="1:25" x14ac:dyDescent="0.2">
      <c r="A729" s="69" t="str">
        <f t="shared" si="154"/>
        <v/>
      </c>
      <c r="G729" s="131" t="str">
        <f>IF(B729&lt;&gt;"",IF(E729&lt;&gt;"",VLOOKUP(E729,Configuration!$C$4:$F$7,4,FALSE),0),"")</f>
        <v/>
      </c>
      <c r="H729" s="131" t="str">
        <f t="shared" si="162"/>
        <v/>
      </c>
      <c r="O729" s="55" t="b">
        <f t="shared" si="155"/>
        <v>0</v>
      </c>
      <c r="P729" s="55">
        <f t="shared" si="156"/>
        <v>0</v>
      </c>
      <c r="Q729" s="55">
        <f t="shared" si="157"/>
        <v>0</v>
      </c>
      <c r="R729" s="55">
        <f t="shared" si="158"/>
        <v>0</v>
      </c>
      <c r="S729" s="55">
        <f t="shared" si="163"/>
        <v>0</v>
      </c>
      <c r="T729" s="55">
        <f t="shared" si="164"/>
        <v>0</v>
      </c>
      <c r="U729" s="55">
        <f t="shared" si="165"/>
        <v>0</v>
      </c>
      <c r="V729" s="55" t="b">
        <f t="shared" si="159"/>
        <v>0</v>
      </c>
      <c r="W729" s="55" t="b">
        <f t="shared" si="160"/>
        <v>0</v>
      </c>
      <c r="X729" s="55" t="b">
        <f t="shared" si="161"/>
        <v>0</v>
      </c>
      <c r="Y729" s="55" t="str">
        <f t="shared" si="166"/>
        <v/>
      </c>
    </row>
    <row r="730" spans="1:25" x14ac:dyDescent="0.2">
      <c r="A730" s="69" t="str">
        <f t="shared" si="154"/>
        <v/>
      </c>
      <c r="G730" s="131" t="str">
        <f>IF(B730&lt;&gt;"",IF(E730&lt;&gt;"",VLOOKUP(E730,Configuration!$C$4:$F$7,4,FALSE),0),"")</f>
        <v/>
      </c>
      <c r="H730" s="131" t="str">
        <f t="shared" si="162"/>
        <v/>
      </c>
      <c r="O730" s="55" t="b">
        <f t="shared" si="155"/>
        <v>0</v>
      </c>
      <c r="P730" s="55">
        <f t="shared" si="156"/>
        <v>0</v>
      </c>
      <c r="Q730" s="55">
        <f t="shared" si="157"/>
        <v>0</v>
      </c>
      <c r="R730" s="55">
        <f t="shared" si="158"/>
        <v>0</v>
      </c>
      <c r="S730" s="55">
        <f t="shared" si="163"/>
        <v>0</v>
      </c>
      <c r="T730" s="55">
        <f t="shared" si="164"/>
        <v>0</v>
      </c>
      <c r="U730" s="55">
        <f t="shared" si="165"/>
        <v>0</v>
      </c>
      <c r="V730" s="55" t="b">
        <f t="shared" si="159"/>
        <v>0</v>
      </c>
      <c r="W730" s="55" t="b">
        <f t="shared" si="160"/>
        <v>0</v>
      </c>
      <c r="X730" s="55" t="b">
        <f t="shared" si="161"/>
        <v>0</v>
      </c>
      <c r="Y730" s="55" t="str">
        <f t="shared" si="166"/>
        <v/>
      </c>
    </row>
    <row r="731" spans="1:25" x14ac:dyDescent="0.2">
      <c r="A731" s="69" t="str">
        <f t="shared" si="154"/>
        <v/>
      </c>
      <c r="G731" s="131" t="str">
        <f>IF(B731&lt;&gt;"",IF(E731&lt;&gt;"",VLOOKUP(E731,Configuration!$C$4:$F$7,4,FALSE),0),"")</f>
        <v/>
      </c>
      <c r="H731" s="131" t="str">
        <f t="shared" si="162"/>
        <v/>
      </c>
      <c r="O731" s="55" t="b">
        <f t="shared" si="155"/>
        <v>0</v>
      </c>
      <c r="P731" s="55">
        <f t="shared" si="156"/>
        <v>0</v>
      </c>
      <c r="Q731" s="55">
        <f t="shared" si="157"/>
        <v>0</v>
      </c>
      <c r="R731" s="55">
        <f t="shared" si="158"/>
        <v>0</v>
      </c>
      <c r="S731" s="55">
        <f t="shared" si="163"/>
        <v>0</v>
      </c>
      <c r="T731" s="55">
        <f t="shared" si="164"/>
        <v>0</v>
      </c>
      <c r="U731" s="55">
        <f t="shared" si="165"/>
        <v>0</v>
      </c>
      <c r="V731" s="55" t="b">
        <f t="shared" si="159"/>
        <v>0</v>
      </c>
      <c r="W731" s="55" t="b">
        <f t="shared" si="160"/>
        <v>0</v>
      </c>
      <c r="X731" s="55" t="b">
        <f t="shared" si="161"/>
        <v>0</v>
      </c>
      <c r="Y731" s="55" t="str">
        <f t="shared" si="166"/>
        <v/>
      </c>
    </row>
    <row r="732" spans="1:25" x14ac:dyDescent="0.2">
      <c r="A732" s="69" t="str">
        <f t="shared" si="154"/>
        <v/>
      </c>
      <c r="G732" s="131" t="str">
        <f>IF(B732&lt;&gt;"",IF(E732&lt;&gt;"",VLOOKUP(E732,Configuration!$C$4:$F$7,4,FALSE),0),"")</f>
        <v/>
      </c>
      <c r="H732" s="131" t="str">
        <f t="shared" si="162"/>
        <v/>
      </c>
      <c r="O732" s="55" t="b">
        <f t="shared" si="155"/>
        <v>0</v>
      </c>
      <c r="P732" s="55">
        <f t="shared" si="156"/>
        <v>0</v>
      </c>
      <c r="Q732" s="55">
        <f t="shared" si="157"/>
        <v>0</v>
      </c>
      <c r="R732" s="55">
        <f t="shared" si="158"/>
        <v>0</v>
      </c>
      <c r="S732" s="55">
        <f t="shared" si="163"/>
        <v>0</v>
      </c>
      <c r="T732" s="55">
        <f t="shared" si="164"/>
        <v>0</v>
      </c>
      <c r="U732" s="55">
        <f t="shared" si="165"/>
        <v>0</v>
      </c>
      <c r="V732" s="55" t="b">
        <f t="shared" si="159"/>
        <v>0</v>
      </c>
      <c r="W732" s="55" t="b">
        <f t="shared" si="160"/>
        <v>0</v>
      </c>
      <c r="X732" s="55" t="b">
        <f t="shared" si="161"/>
        <v>0</v>
      </c>
      <c r="Y732" s="55" t="str">
        <f t="shared" si="166"/>
        <v/>
      </c>
    </row>
    <row r="733" spans="1:25" x14ac:dyDescent="0.2">
      <c r="A733" s="69" t="str">
        <f t="shared" si="154"/>
        <v/>
      </c>
      <c r="G733" s="131" t="str">
        <f>IF(B733&lt;&gt;"",IF(E733&lt;&gt;"",VLOOKUP(E733,Configuration!$C$4:$F$7,4,FALSE),0),"")</f>
        <v/>
      </c>
      <c r="H733" s="131" t="str">
        <f t="shared" si="162"/>
        <v/>
      </c>
      <c r="O733" s="55" t="b">
        <f t="shared" si="155"/>
        <v>0</v>
      </c>
      <c r="P733" s="55">
        <f t="shared" si="156"/>
        <v>0</v>
      </c>
      <c r="Q733" s="55">
        <f t="shared" si="157"/>
        <v>0</v>
      </c>
      <c r="R733" s="55">
        <f t="shared" si="158"/>
        <v>0</v>
      </c>
      <c r="S733" s="55">
        <f t="shared" si="163"/>
        <v>0</v>
      </c>
      <c r="T733" s="55">
        <f t="shared" si="164"/>
        <v>0</v>
      </c>
      <c r="U733" s="55">
        <f t="shared" si="165"/>
        <v>0</v>
      </c>
      <c r="V733" s="55" t="b">
        <f t="shared" si="159"/>
        <v>0</v>
      </c>
      <c r="W733" s="55" t="b">
        <f t="shared" si="160"/>
        <v>0</v>
      </c>
      <c r="X733" s="55" t="b">
        <f t="shared" si="161"/>
        <v>0</v>
      </c>
      <c r="Y733" s="55" t="str">
        <f t="shared" si="166"/>
        <v/>
      </c>
    </row>
    <row r="734" spans="1:25" x14ac:dyDescent="0.2">
      <c r="A734" s="69" t="str">
        <f t="shared" si="154"/>
        <v/>
      </c>
      <c r="G734" s="131" t="str">
        <f>IF(B734&lt;&gt;"",IF(E734&lt;&gt;"",VLOOKUP(E734,Configuration!$C$4:$F$7,4,FALSE),0),"")</f>
        <v/>
      </c>
      <c r="H734" s="131" t="str">
        <f t="shared" si="162"/>
        <v/>
      </c>
      <c r="O734" s="55" t="b">
        <f t="shared" si="155"/>
        <v>0</v>
      </c>
      <c r="P734" s="55">
        <f t="shared" si="156"/>
        <v>0</v>
      </c>
      <c r="Q734" s="55">
        <f t="shared" si="157"/>
        <v>0</v>
      </c>
      <c r="R734" s="55">
        <f t="shared" si="158"/>
        <v>0</v>
      </c>
      <c r="S734" s="55">
        <f t="shared" si="163"/>
        <v>0</v>
      </c>
      <c r="T734" s="55">
        <f t="shared" si="164"/>
        <v>0</v>
      </c>
      <c r="U734" s="55">
        <f t="shared" si="165"/>
        <v>0</v>
      </c>
      <c r="V734" s="55" t="b">
        <f t="shared" si="159"/>
        <v>0</v>
      </c>
      <c r="W734" s="55" t="b">
        <f t="shared" si="160"/>
        <v>0</v>
      </c>
      <c r="X734" s="55" t="b">
        <f t="shared" si="161"/>
        <v>0</v>
      </c>
      <c r="Y734" s="55" t="str">
        <f t="shared" si="166"/>
        <v/>
      </c>
    </row>
    <row r="735" spans="1:25" x14ac:dyDescent="0.2">
      <c r="A735" s="69" t="str">
        <f t="shared" si="154"/>
        <v/>
      </c>
      <c r="G735" s="131" t="str">
        <f>IF(B735&lt;&gt;"",IF(E735&lt;&gt;"",VLOOKUP(E735,Configuration!$C$4:$F$7,4,FALSE),0),"")</f>
        <v/>
      </c>
      <c r="H735" s="131" t="str">
        <f t="shared" si="162"/>
        <v/>
      </c>
      <c r="O735" s="55" t="b">
        <f t="shared" si="155"/>
        <v>0</v>
      </c>
      <c r="P735" s="55">
        <f t="shared" si="156"/>
        <v>0</v>
      </c>
      <c r="Q735" s="55">
        <f t="shared" si="157"/>
        <v>0</v>
      </c>
      <c r="R735" s="55">
        <f t="shared" si="158"/>
        <v>0</v>
      </c>
      <c r="S735" s="55">
        <f t="shared" si="163"/>
        <v>0</v>
      </c>
      <c r="T735" s="55">
        <f t="shared" si="164"/>
        <v>0</v>
      </c>
      <c r="U735" s="55">
        <f t="shared" si="165"/>
        <v>0</v>
      </c>
      <c r="V735" s="55" t="b">
        <f t="shared" si="159"/>
        <v>0</v>
      </c>
      <c r="W735" s="55" t="b">
        <f t="shared" si="160"/>
        <v>0</v>
      </c>
      <c r="X735" s="55" t="b">
        <f t="shared" si="161"/>
        <v>0</v>
      </c>
      <c r="Y735" s="55" t="str">
        <f t="shared" si="166"/>
        <v/>
      </c>
    </row>
    <row r="736" spans="1:25" x14ac:dyDescent="0.2">
      <c r="A736" s="69" t="str">
        <f t="shared" si="154"/>
        <v/>
      </c>
      <c r="G736" s="131" t="str">
        <f>IF(B736&lt;&gt;"",IF(E736&lt;&gt;"",VLOOKUP(E736,Configuration!$C$4:$F$7,4,FALSE),0),"")</f>
        <v/>
      </c>
      <c r="H736" s="131" t="str">
        <f t="shared" si="162"/>
        <v/>
      </c>
      <c r="O736" s="55" t="b">
        <f t="shared" si="155"/>
        <v>0</v>
      </c>
      <c r="P736" s="55">
        <f t="shared" si="156"/>
        <v>0</v>
      </c>
      <c r="Q736" s="55">
        <f t="shared" si="157"/>
        <v>0</v>
      </c>
      <c r="R736" s="55">
        <f t="shared" si="158"/>
        <v>0</v>
      </c>
      <c r="S736" s="55">
        <f t="shared" si="163"/>
        <v>0</v>
      </c>
      <c r="T736" s="55">
        <f t="shared" si="164"/>
        <v>0</v>
      </c>
      <c r="U736" s="55">
        <f t="shared" si="165"/>
        <v>0</v>
      </c>
      <c r="V736" s="55" t="b">
        <f t="shared" si="159"/>
        <v>0</v>
      </c>
      <c r="W736" s="55" t="b">
        <f t="shared" si="160"/>
        <v>0</v>
      </c>
      <c r="X736" s="55" t="b">
        <f t="shared" si="161"/>
        <v>0</v>
      </c>
      <c r="Y736" s="55" t="str">
        <f t="shared" si="166"/>
        <v/>
      </c>
    </row>
    <row r="737" spans="1:25" x14ac:dyDescent="0.2">
      <c r="A737" s="69" t="str">
        <f t="shared" si="154"/>
        <v/>
      </c>
      <c r="G737" s="131" t="str">
        <f>IF(B737&lt;&gt;"",IF(E737&lt;&gt;"",VLOOKUP(E737,Configuration!$C$4:$F$7,4,FALSE),0),"")</f>
        <v/>
      </c>
      <c r="H737" s="131" t="str">
        <f t="shared" si="162"/>
        <v/>
      </c>
      <c r="O737" s="55" t="b">
        <f t="shared" si="155"/>
        <v>0</v>
      </c>
      <c r="P737" s="55">
        <f t="shared" si="156"/>
        <v>0</v>
      </c>
      <c r="Q737" s="55">
        <f t="shared" si="157"/>
        <v>0</v>
      </c>
      <c r="R737" s="55">
        <f t="shared" si="158"/>
        <v>0</v>
      </c>
      <c r="S737" s="55">
        <f t="shared" si="163"/>
        <v>0</v>
      </c>
      <c r="T737" s="55">
        <f t="shared" si="164"/>
        <v>0</v>
      </c>
      <c r="U737" s="55">
        <f t="shared" si="165"/>
        <v>0</v>
      </c>
      <c r="V737" s="55" t="b">
        <f t="shared" si="159"/>
        <v>0</v>
      </c>
      <c r="W737" s="55" t="b">
        <f t="shared" si="160"/>
        <v>0</v>
      </c>
      <c r="X737" s="55" t="b">
        <f t="shared" si="161"/>
        <v>0</v>
      </c>
      <c r="Y737" s="55" t="str">
        <f t="shared" si="166"/>
        <v/>
      </c>
    </row>
    <row r="738" spans="1:25" x14ac:dyDescent="0.2">
      <c r="A738" s="69" t="str">
        <f t="shared" si="154"/>
        <v/>
      </c>
      <c r="G738" s="131" t="str">
        <f>IF(B738&lt;&gt;"",IF(E738&lt;&gt;"",VLOOKUP(E738,Configuration!$C$4:$F$7,4,FALSE),0),"")</f>
        <v/>
      </c>
      <c r="H738" s="131" t="str">
        <f t="shared" si="162"/>
        <v/>
      </c>
      <c r="O738" s="55" t="b">
        <f t="shared" si="155"/>
        <v>0</v>
      </c>
      <c r="P738" s="55">
        <f t="shared" si="156"/>
        <v>0</v>
      </c>
      <c r="Q738" s="55">
        <f t="shared" si="157"/>
        <v>0</v>
      </c>
      <c r="R738" s="55">
        <f t="shared" si="158"/>
        <v>0</v>
      </c>
      <c r="S738" s="55">
        <f t="shared" si="163"/>
        <v>0</v>
      </c>
      <c r="T738" s="55">
        <f t="shared" si="164"/>
        <v>0</v>
      </c>
      <c r="U738" s="55">
        <f t="shared" si="165"/>
        <v>0</v>
      </c>
      <c r="V738" s="55" t="b">
        <f t="shared" si="159"/>
        <v>0</v>
      </c>
      <c r="W738" s="55" t="b">
        <f t="shared" si="160"/>
        <v>0</v>
      </c>
      <c r="X738" s="55" t="b">
        <f t="shared" si="161"/>
        <v>0</v>
      </c>
      <c r="Y738" s="55" t="str">
        <f t="shared" si="166"/>
        <v/>
      </c>
    </row>
    <row r="739" spans="1:25" x14ac:dyDescent="0.2">
      <c r="A739" s="69" t="str">
        <f t="shared" si="154"/>
        <v/>
      </c>
      <c r="G739" s="131" t="str">
        <f>IF(B739&lt;&gt;"",IF(E739&lt;&gt;"",VLOOKUP(E739,Configuration!$C$4:$F$7,4,FALSE),0),"")</f>
        <v/>
      </c>
      <c r="H739" s="131" t="str">
        <f t="shared" si="162"/>
        <v/>
      </c>
      <c r="O739" s="55" t="b">
        <f t="shared" si="155"/>
        <v>0</v>
      </c>
      <c r="P739" s="55">
        <f t="shared" si="156"/>
        <v>0</v>
      </c>
      <c r="Q739" s="55">
        <f t="shared" si="157"/>
        <v>0</v>
      </c>
      <c r="R739" s="55">
        <f t="shared" si="158"/>
        <v>0</v>
      </c>
      <c r="S739" s="55">
        <f t="shared" si="163"/>
        <v>0</v>
      </c>
      <c r="T739" s="55">
        <f t="shared" si="164"/>
        <v>0</v>
      </c>
      <c r="U739" s="55">
        <f t="shared" si="165"/>
        <v>0</v>
      </c>
      <c r="V739" s="55" t="b">
        <f t="shared" si="159"/>
        <v>0</v>
      </c>
      <c r="W739" s="55" t="b">
        <f t="shared" si="160"/>
        <v>0</v>
      </c>
      <c r="X739" s="55" t="b">
        <f t="shared" si="161"/>
        <v>0</v>
      </c>
      <c r="Y739" s="55" t="str">
        <f t="shared" si="166"/>
        <v/>
      </c>
    </row>
    <row r="740" spans="1:25" x14ac:dyDescent="0.2">
      <c r="A740" s="69" t="str">
        <f t="shared" si="154"/>
        <v/>
      </c>
      <c r="G740" s="131" t="str">
        <f>IF(B740&lt;&gt;"",IF(E740&lt;&gt;"",VLOOKUP(E740,Configuration!$C$4:$F$7,4,FALSE),0),"")</f>
        <v/>
      </c>
      <c r="H740" s="131" t="str">
        <f t="shared" si="162"/>
        <v/>
      </c>
      <c r="O740" s="55" t="b">
        <f t="shared" si="155"/>
        <v>0</v>
      </c>
      <c r="P740" s="55">
        <f t="shared" si="156"/>
        <v>0</v>
      </c>
      <c r="Q740" s="55">
        <f t="shared" si="157"/>
        <v>0</v>
      </c>
      <c r="R740" s="55">
        <f t="shared" si="158"/>
        <v>0</v>
      </c>
      <c r="S740" s="55">
        <f t="shared" si="163"/>
        <v>0</v>
      </c>
      <c r="T740" s="55">
        <f t="shared" si="164"/>
        <v>0</v>
      </c>
      <c r="U740" s="55">
        <f t="shared" si="165"/>
        <v>0</v>
      </c>
      <c r="V740" s="55" t="b">
        <f t="shared" si="159"/>
        <v>0</v>
      </c>
      <c r="W740" s="55" t="b">
        <f t="shared" si="160"/>
        <v>0</v>
      </c>
      <c r="X740" s="55" t="b">
        <f t="shared" si="161"/>
        <v>0</v>
      </c>
      <c r="Y740" s="55" t="str">
        <f t="shared" si="166"/>
        <v/>
      </c>
    </row>
    <row r="741" spans="1:25" x14ac:dyDescent="0.2">
      <c r="A741" s="69" t="str">
        <f t="shared" si="154"/>
        <v/>
      </c>
      <c r="G741" s="131" t="str">
        <f>IF(B741&lt;&gt;"",IF(E741&lt;&gt;"",VLOOKUP(E741,Configuration!$C$4:$F$7,4,FALSE),0),"")</f>
        <v/>
      </c>
      <c r="H741" s="131" t="str">
        <f t="shared" si="162"/>
        <v/>
      </c>
      <c r="O741" s="55" t="b">
        <f t="shared" si="155"/>
        <v>0</v>
      </c>
      <c r="P741" s="55">
        <f t="shared" si="156"/>
        <v>0</v>
      </c>
      <c r="Q741" s="55">
        <f t="shared" si="157"/>
        <v>0</v>
      </c>
      <c r="R741" s="55">
        <f t="shared" si="158"/>
        <v>0</v>
      </c>
      <c r="S741" s="55">
        <f t="shared" si="163"/>
        <v>0</v>
      </c>
      <c r="T741" s="55">
        <f t="shared" si="164"/>
        <v>0</v>
      </c>
      <c r="U741" s="55">
        <f t="shared" si="165"/>
        <v>0</v>
      </c>
      <c r="V741" s="55" t="b">
        <f t="shared" si="159"/>
        <v>0</v>
      </c>
      <c r="W741" s="55" t="b">
        <f t="shared" si="160"/>
        <v>0</v>
      </c>
      <c r="X741" s="55" t="b">
        <f t="shared" si="161"/>
        <v>0</v>
      </c>
      <c r="Y741" s="55" t="str">
        <f t="shared" si="166"/>
        <v/>
      </c>
    </row>
    <row r="742" spans="1:25" x14ac:dyDescent="0.2">
      <c r="A742" s="69" t="str">
        <f t="shared" si="154"/>
        <v/>
      </c>
      <c r="G742" s="131" t="str">
        <f>IF(B742&lt;&gt;"",IF(E742&lt;&gt;"",VLOOKUP(E742,Configuration!$C$4:$F$7,4,FALSE),0),"")</f>
        <v/>
      </c>
      <c r="H742" s="131" t="str">
        <f t="shared" si="162"/>
        <v/>
      </c>
      <c r="O742" s="55" t="b">
        <f t="shared" si="155"/>
        <v>0</v>
      </c>
      <c r="P742" s="55">
        <f t="shared" si="156"/>
        <v>0</v>
      </c>
      <c r="Q742" s="55">
        <f t="shared" si="157"/>
        <v>0</v>
      </c>
      <c r="R742" s="55">
        <f t="shared" si="158"/>
        <v>0</v>
      </c>
      <c r="S742" s="55">
        <f t="shared" si="163"/>
        <v>0</v>
      </c>
      <c r="T742" s="55">
        <f t="shared" si="164"/>
        <v>0</v>
      </c>
      <c r="U742" s="55">
        <f t="shared" si="165"/>
        <v>0</v>
      </c>
      <c r="V742" s="55" t="b">
        <f t="shared" si="159"/>
        <v>0</v>
      </c>
      <c r="W742" s="55" t="b">
        <f t="shared" si="160"/>
        <v>0</v>
      </c>
      <c r="X742" s="55" t="b">
        <f t="shared" si="161"/>
        <v>0</v>
      </c>
      <c r="Y742" s="55" t="str">
        <f t="shared" si="166"/>
        <v/>
      </c>
    </row>
    <row r="743" spans="1:25" x14ac:dyDescent="0.2">
      <c r="A743" s="69" t="str">
        <f t="shared" si="154"/>
        <v/>
      </c>
      <c r="G743" s="131" t="str">
        <f>IF(B743&lt;&gt;"",IF(E743&lt;&gt;"",VLOOKUP(E743,Configuration!$C$4:$F$7,4,FALSE),0),"")</f>
        <v/>
      </c>
      <c r="H743" s="131" t="str">
        <f t="shared" si="162"/>
        <v/>
      </c>
      <c r="O743" s="55" t="b">
        <f t="shared" si="155"/>
        <v>0</v>
      </c>
      <c r="P743" s="55">
        <f t="shared" si="156"/>
        <v>0</v>
      </c>
      <c r="Q743" s="55">
        <f t="shared" si="157"/>
        <v>0</v>
      </c>
      <c r="R743" s="55">
        <f t="shared" si="158"/>
        <v>0</v>
      </c>
      <c r="S743" s="55">
        <f t="shared" si="163"/>
        <v>0</v>
      </c>
      <c r="T743" s="55">
        <f t="shared" si="164"/>
        <v>0</v>
      </c>
      <c r="U743" s="55">
        <f t="shared" si="165"/>
        <v>0</v>
      </c>
      <c r="V743" s="55" t="b">
        <f t="shared" si="159"/>
        <v>0</v>
      </c>
      <c r="W743" s="55" t="b">
        <f t="shared" si="160"/>
        <v>0</v>
      </c>
      <c r="X743" s="55" t="b">
        <f t="shared" si="161"/>
        <v>0</v>
      </c>
      <c r="Y743" s="55" t="str">
        <f t="shared" si="166"/>
        <v/>
      </c>
    </row>
    <row r="744" spans="1:25" x14ac:dyDescent="0.2">
      <c r="A744" s="69" t="str">
        <f t="shared" si="154"/>
        <v/>
      </c>
      <c r="G744" s="131" t="str">
        <f>IF(B744&lt;&gt;"",IF(E744&lt;&gt;"",VLOOKUP(E744,Configuration!$C$4:$F$7,4,FALSE),0),"")</f>
        <v/>
      </c>
      <c r="H744" s="131" t="str">
        <f t="shared" si="162"/>
        <v/>
      </c>
      <c r="O744" s="55" t="b">
        <f t="shared" si="155"/>
        <v>0</v>
      </c>
      <c r="P744" s="55">
        <f t="shared" si="156"/>
        <v>0</v>
      </c>
      <c r="Q744" s="55">
        <f t="shared" si="157"/>
        <v>0</v>
      </c>
      <c r="R744" s="55">
        <f t="shared" si="158"/>
        <v>0</v>
      </c>
      <c r="S744" s="55">
        <f t="shared" si="163"/>
        <v>0</v>
      </c>
      <c r="T744" s="55">
        <f t="shared" si="164"/>
        <v>0</v>
      </c>
      <c r="U744" s="55">
        <f t="shared" si="165"/>
        <v>0</v>
      </c>
      <c r="V744" s="55" t="b">
        <f t="shared" si="159"/>
        <v>0</v>
      </c>
      <c r="W744" s="55" t="b">
        <f t="shared" si="160"/>
        <v>0</v>
      </c>
      <c r="X744" s="55" t="b">
        <f t="shared" si="161"/>
        <v>0</v>
      </c>
      <c r="Y744" s="55" t="str">
        <f t="shared" si="166"/>
        <v/>
      </c>
    </row>
    <row r="745" spans="1:25" x14ac:dyDescent="0.2">
      <c r="A745" s="69" t="str">
        <f t="shared" ref="A745:A808" si="167">IF(B745&lt;&gt;"",A744+1,"")</f>
        <v/>
      </c>
      <c r="G745" s="131" t="str">
        <f>IF(B745&lt;&gt;"",IF(E745&lt;&gt;"",VLOOKUP(E745,Configuration!$C$4:$F$7,4,FALSE),0),"")</f>
        <v/>
      </c>
      <c r="H745" s="131" t="str">
        <f t="shared" si="162"/>
        <v/>
      </c>
      <c r="O745" s="55" t="b">
        <f t="shared" ref="O745:O808" si="168">AND(E745=(_tocomplex),(I745)&lt;&gt;_later,(K745)&lt;&gt;_out)</f>
        <v>0</v>
      </c>
      <c r="P745" s="55">
        <f t="shared" ref="P745:P808" si="169">IF(LOWER(I745)=LOWER(_tolaunch),H745,0)</f>
        <v>0</v>
      </c>
      <c r="Q745" s="55">
        <f t="shared" ref="Q745:Q808" si="170">IF(LOWER(I745)=LOWER(_posibletolaunch),H745,0)</f>
        <v>0</v>
      </c>
      <c r="R745" s="55">
        <f t="shared" ref="R745:R808" si="171">IF(LOWER(I745)=LOWER(_later),H745,0)</f>
        <v>0</v>
      </c>
      <c r="S745" s="55">
        <f t="shared" si="163"/>
        <v>0</v>
      </c>
      <c r="T745" s="55">
        <f t="shared" si="164"/>
        <v>0</v>
      </c>
      <c r="U745" s="55">
        <f t="shared" si="165"/>
        <v>0</v>
      </c>
      <c r="V745" s="55" t="b">
        <f t="shared" ref="V745:V808" si="172">AND(I745=_tolaunch,K745&lt;&gt;_out)</f>
        <v>0</v>
      </c>
      <c r="W745" s="55" t="b">
        <f t="shared" ref="W745:W808" si="173">AND(I745=_posibletolaunch,K745&lt;&gt;_out)</f>
        <v>0</v>
      </c>
      <c r="X745" s="55" t="b">
        <f t="shared" ref="X745:X808" si="174">AND(I745=_later,K745&lt;&gt;_out)</f>
        <v>0</v>
      </c>
      <c r="Y745" s="55" t="str">
        <f t="shared" si="166"/>
        <v/>
      </c>
    </row>
    <row r="746" spans="1:25" x14ac:dyDescent="0.2">
      <c r="A746" s="69" t="str">
        <f t="shared" si="167"/>
        <v/>
      </c>
      <c r="G746" s="131" t="str">
        <f>IF(B746&lt;&gt;"",IF(E746&lt;&gt;"",VLOOKUP(E746,Configuration!$C$4:$F$7,4,FALSE),0),"")</f>
        <v/>
      </c>
      <c r="H746" s="131" t="str">
        <f t="shared" si="162"/>
        <v/>
      </c>
      <c r="O746" s="55" t="b">
        <f t="shared" si="168"/>
        <v>0</v>
      </c>
      <c r="P746" s="55">
        <f t="shared" si="169"/>
        <v>0</v>
      </c>
      <c r="Q746" s="55">
        <f t="shared" si="170"/>
        <v>0</v>
      </c>
      <c r="R746" s="55">
        <f t="shared" si="171"/>
        <v>0</v>
      </c>
      <c r="S746" s="55">
        <f t="shared" si="163"/>
        <v>0</v>
      </c>
      <c r="T746" s="55">
        <f t="shared" si="164"/>
        <v>0</v>
      </c>
      <c r="U746" s="55">
        <f t="shared" si="165"/>
        <v>0</v>
      </c>
      <c r="V746" s="55" t="b">
        <f t="shared" si="172"/>
        <v>0</v>
      </c>
      <c r="W746" s="55" t="b">
        <f t="shared" si="173"/>
        <v>0</v>
      </c>
      <c r="X746" s="55" t="b">
        <f t="shared" si="174"/>
        <v>0</v>
      </c>
      <c r="Y746" s="55" t="str">
        <f t="shared" si="166"/>
        <v/>
      </c>
    </row>
    <row r="747" spans="1:25" x14ac:dyDescent="0.2">
      <c r="A747" s="69" t="str">
        <f t="shared" si="167"/>
        <v/>
      </c>
      <c r="G747" s="131" t="str">
        <f>IF(B747&lt;&gt;"",IF(E747&lt;&gt;"",VLOOKUP(E747,Configuration!$C$4:$F$7,4,FALSE),0),"")</f>
        <v/>
      </c>
      <c r="H747" s="131" t="str">
        <f t="shared" si="162"/>
        <v/>
      </c>
      <c r="O747" s="55" t="b">
        <f t="shared" si="168"/>
        <v>0</v>
      </c>
      <c r="P747" s="55">
        <f t="shared" si="169"/>
        <v>0</v>
      </c>
      <c r="Q747" s="55">
        <f t="shared" si="170"/>
        <v>0</v>
      </c>
      <c r="R747" s="55">
        <f t="shared" si="171"/>
        <v>0</v>
      </c>
      <c r="S747" s="55">
        <f t="shared" si="163"/>
        <v>0</v>
      </c>
      <c r="T747" s="55">
        <f t="shared" si="164"/>
        <v>0</v>
      </c>
      <c r="U747" s="55">
        <f t="shared" si="165"/>
        <v>0</v>
      </c>
      <c r="V747" s="55" t="b">
        <f t="shared" si="172"/>
        <v>0</v>
      </c>
      <c r="W747" s="55" t="b">
        <f t="shared" si="173"/>
        <v>0</v>
      </c>
      <c r="X747" s="55" t="b">
        <f t="shared" si="174"/>
        <v>0</v>
      </c>
      <c r="Y747" s="55" t="str">
        <f t="shared" si="166"/>
        <v/>
      </c>
    </row>
    <row r="748" spans="1:25" x14ac:dyDescent="0.2">
      <c r="A748" s="69" t="str">
        <f t="shared" si="167"/>
        <v/>
      </c>
      <c r="G748" s="131" t="str">
        <f>IF(B748&lt;&gt;"",IF(E748&lt;&gt;"",VLOOKUP(E748,Configuration!$C$4:$F$7,4,FALSE),0),"")</f>
        <v/>
      </c>
      <c r="H748" s="131" t="str">
        <f t="shared" si="162"/>
        <v/>
      </c>
      <c r="O748" s="55" t="b">
        <f t="shared" si="168"/>
        <v>0</v>
      </c>
      <c r="P748" s="55">
        <f t="shared" si="169"/>
        <v>0</v>
      </c>
      <c r="Q748" s="55">
        <f t="shared" si="170"/>
        <v>0</v>
      </c>
      <c r="R748" s="55">
        <f t="shared" si="171"/>
        <v>0</v>
      </c>
      <c r="S748" s="55">
        <f t="shared" si="163"/>
        <v>0</v>
      </c>
      <c r="T748" s="55">
        <f t="shared" si="164"/>
        <v>0</v>
      </c>
      <c r="U748" s="55">
        <f t="shared" si="165"/>
        <v>0</v>
      </c>
      <c r="V748" s="55" t="b">
        <f t="shared" si="172"/>
        <v>0</v>
      </c>
      <c r="W748" s="55" t="b">
        <f t="shared" si="173"/>
        <v>0</v>
      </c>
      <c r="X748" s="55" t="b">
        <f t="shared" si="174"/>
        <v>0</v>
      </c>
      <c r="Y748" s="55" t="str">
        <f t="shared" si="166"/>
        <v/>
      </c>
    </row>
    <row r="749" spans="1:25" x14ac:dyDescent="0.2">
      <c r="A749" s="69" t="str">
        <f t="shared" si="167"/>
        <v/>
      </c>
      <c r="G749" s="131" t="str">
        <f>IF(B749&lt;&gt;"",IF(E749&lt;&gt;"",VLOOKUP(E749,Configuration!$C$4:$F$7,4,FALSE),0),"")</f>
        <v/>
      </c>
      <c r="H749" s="131" t="str">
        <f t="shared" si="162"/>
        <v/>
      </c>
      <c r="O749" s="55" t="b">
        <f t="shared" si="168"/>
        <v>0</v>
      </c>
      <c r="P749" s="55">
        <f t="shared" si="169"/>
        <v>0</v>
      </c>
      <c r="Q749" s="55">
        <f t="shared" si="170"/>
        <v>0</v>
      </c>
      <c r="R749" s="55">
        <f t="shared" si="171"/>
        <v>0</v>
      </c>
      <c r="S749" s="55">
        <f t="shared" si="163"/>
        <v>0</v>
      </c>
      <c r="T749" s="55">
        <f t="shared" si="164"/>
        <v>0</v>
      </c>
      <c r="U749" s="55">
        <f t="shared" si="165"/>
        <v>0</v>
      </c>
      <c r="V749" s="55" t="b">
        <f t="shared" si="172"/>
        <v>0</v>
      </c>
      <c r="W749" s="55" t="b">
        <f t="shared" si="173"/>
        <v>0</v>
      </c>
      <c r="X749" s="55" t="b">
        <f t="shared" si="174"/>
        <v>0</v>
      </c>
      <c r="Y749" s="55" t="str">
        <f t="shared" si="166"/>
        <v/>
      </c>
    </row>
    <row r="750" spans="1:25" x14ac:dyDescent="0.2">
      <c r="A750" s="69" t="str">
        <f t="shared" si="167"/>
        <v/>
      </c>
      <c r="G750" s="131" t="str">
        <f>IF(B750&lt;&gt;"",IF(E750&lt;&gt;"",VLOOKUP(E750,Configuration!$C$4:$F$7,4,FALSE),0),"")</f>
        <v/>
      </c>
      <c r="H750" s="131" t="str">
        <f t="shared" si="162"/>
        <v/>
      </c>
      <c r="O750" s="55" t="b">
        <f t="shared" si="168"/>
        <v>0</v>
      </c>
      <c r="P750" s="55">
        <f t="shared" si="169"/>
        <v>0</v>
      </c>
      <c r="Q750" s="55">
        <f t="shared" si="170"/>
        <v>0</v>
      </c>
      <c r="R750" s="55">
        <f t="shared" si="171"/>
        <v>0</v>
      </c>
      <c r="S750" s="55">
        <f t="shared" si="163"/>
        <v>0</v>
      </c>
      <c r="T750" s="55">
        <f t="shared" si="164"/>
        <v>0</v>
      </c>
      <c r="U750" s="55">
        <f t="shared" si="165"/>
        <v>0</v>
      </c>
      <c r="V750" s="55" t="b">
        <f t="shared" si="172"/>
        <v>0</v>
      </c>
      <c r="W750" s="55" t="b">
        <f t="shared" si="173"/>
        <v>0</v>
      </c>
      <c r="X750" s="55" t="b">
        <f t="shared" si="174"/>
        <v>0</v>
      </c>
      <c r="Y750" s="55" t="str">
        <f t="shared" si="166"/>
        <v/>
      </c>
    </row>
    <row r="751" spans="1:25" x14ac:dyDescent="0.2">
      <c r="A751" s="69" t="str">
        <f t="shared" si="167"/>
        <v/>
      </c>
      <c r="G751" s="131" t="str">
        <f>IF(B751&lt;&gt;"",IF(E751&lt;&gt;"",VLOOKUP(E751,Configuration!$C$4:$F$7,4,FALSE),0),"")</f>
        <v/>
      </c>
      <c r="H751" s="131" t="str">
        <f t="shared" si="162"/>
        <v/>
      </c>
      <c r="O751" s="55" t="b">
        <f t="shared" si="168"/>
        <v>0</v>
      </c>
      <c r="P751" s="55">
        <f t="shared" si="169"/>
        <v>0</v>
      </c>
      <c r="Q751" s="55">
        <f t="shared" si="170"/>
        <v>0</v>
      </c>
      <c r="R751" s="55">
        <f t="shared" si="171"/>
        <v>0</v>
      </c>
      <c r="S751" s="55">
        <f t="shared" si="163"/>
        <v>0</v>
      </c>
      <c r="T751" s="55">
        <f t="shared" si="164"/>
        <v>0</v>
      </c>
      <c r="U751" s="55">
        <f t="shared" si="165"/>
        <v>0</v>
      </c>
      <c r="V751" s="55" t="b">
        <f t="shared" si="172"/>
        <v>0</v>
      </c>
      <c r="W751" s="55" t="b">
        <f t="shared" si="173"/>
        <v>0</v>
      </c>
      <c r="X751" s="55" t="b">
        <f t="shared" si="174"/>
        <v>0</v>
      </c>
      <c r="Y751" s="55" t="str">
        <f t="shared" si="166"/>
        <v/>
      </c>
    </row>
    <row r="752" spans="1:25" x14ac:dyDescent="0.2">
      <c r="A752" s="69" t="str">
        <f t="shared" si="167"/>
        <v/>
      </c>
      <c r="G752" s="131" t="str">
        <f>IF(B752&lt;&gt;"",IF(E752&lt;&gt;"",VLOOKUP(E752,Configuration!$C$4:$F$7,4,FALSE),0),"")</f>
        <v/>
      </c>
      <c r="H752" s="131" t="str">
        <f t="shared" si="162"/>
        <v/>
      </c>
      <c r="O752" s="55" t="b">
        <f t="shared" si="168"/>
        <v>0</v>
      </c>
      <c r="P752" s="55">
        <f t="shared" si="169"/>
        <v>0</v>
      </c>
      <c r="Q752" s="55">
        <f t="shared" si="170"/>
        <v>0</v>
      </c>
      <c r="R752" s="55">
        <f t="shared" si="171"/>
        <v>0</v>
      </c>
      <c r="S752" s="55">
        <f t="shared" si="163"/>
        <v>0</v>
      </c>
      <c r="T752" s="55">
        <f t="shared" si="164"/>
        <v>0</v>
      </c>
      <c r="U752" s="55">
        <f t="shared" si="165"/>
        <v>0</v>
      </c>
      <c r="V752" s="55" t="b">
        <f t="shared" si="172"/>
        <v>0</v>
      </c>
      <c r="W752" s="55" t="b">
        <f t="shared" si="173"/>
        <v>0</v>
      </c>
      <c r="X752" s="55" t="b">
        <f t="shared" si="174"/>
        <v>0</v>
      </c>
      <c r="Y752" s="55" t="str">
        <f t="shared" si="166"/>
        <v/>
      </c>
    </row>
    <row r="753" spans="1:25" x14ac:dyDescent="0.2">
      <c r="A753" s="69" t="str">
        <f t="shared" si="167"/>
        <v/>
      </c>
      <c r="G753" s="131" t="str">
        <f>IF(B753&lt;&gt;"",IF(E753&lt;&gt;"",VLOOKUP(E753,Configuration!$C$4:$F$7,4,FALSE),0),"")</f>
        <v/>
      </c>
      <c r="H753" s="131" t="str">
        <f t="shared" si="162"/>
        <v/>
      </c>
      <c r="O753" s="55" t="b">
        <f t="shared" si="168"/>
        <v>0</v>
      </c>
      <c r="P753" s="55">
        <f t="shared" si="169"/>
        <v>0</v>
      </c>
      <c r="Q753" s="55">
        <f t="shared" si="170"/>
        <v>0</v>
      </c>
      <c r="R753" s="55">
        <f t="shared" si="171"/>
        <v>0</v>
      </c>
      <c r="S753" s="55">
        <f t="shared" si="163"/>
        <v>0</v>
      </c>
      <c r="T753" s="55">
        <f t="shared" si="164"/>
        <v>0</v>
      </c>
      <c r="U753" s="55">
        <f t="shared" si="165"/>
        <v>0</v>
      </c>
      <c r="V753" s="55" t="b">
        <f t="shared" si="172"/>
        <v>0</v>
      </c>
      <c r="W753" s="55" t="b">
        <f t="shared" si="173"/>
        <v>0</v>
      </c>
      <c r="X753" s="55" t="b">
        <f t="shared" si="174"/>
        <v>0</v>
      </c>
      <c r="Y753" s="55" t="str">
        <f t="shared" si="166"/>
        <v/>
      </c>
    </row>
    <row r="754" spans="1:25" x14ac:dyDescent="0.2">
      <c r="A754" s="69" t="str">
        <f t="shared" si="167"/>
        <v/>
      </c>
      <c r="G754" s="131" t="str">
        <f>IF(B754&lt;&gt;"",IF(E754&lt;&gt;"",VLOOKUP(E754,Configuration!$C$4:$F$7,4,FALSE),0),"")</f>
        <v/>
      </c>
      <c r="H754" s="131" t="str">
        <f t="shared" si="162"/>
        <v/>
      </c>
      <c r="O754" s="55" t="b">
        <f t="shared" si="168"/>
        <v>0</v>
      </c>
      <c r="P754" s="55">
        <f t="shared" si="169"/>
        <v>0</v>
      </c>
      <c r="Q754" s="55">
        <f t="shared" si="170"/>
        <v>0</v>
      </c>
      <c r="R754" s="55">
        <f t="shared" si="171"/>
        <v>0</v>
      </c>
      <c r="S754" s="55">
        <f t="shared" si="163"/>
        <v>0</v>
      </c>
      <c r="T754" s="55">
        <f t="shared" si="164"/>
        <v>0</v>
      </c>
      <c r="U754" s="55">
        <f t="shared" si="165"/>
        <v>0</v>
      </c>
      <c r="V754" s="55" t="b">
        <f t="shared" si="172"/>
        <v>0</v>
      </c>
      <c r="W754" s="55" t="b">
        <f t="shared" si="173"/>
        <v>0</v>
      </c>
      <c r="X754" s="55" t="b">
        <f t="shared" si="174"/>
        <v>0</v>
      </c>
      <c r="Y754" s="55" t="str">
        <f t="shared" si="166"/>
        <v/>
      </c>
    </row>
    <row r="755" spans="1:25" x14ac:dyDescent="0.2">
      <c r="A755" s="69" t="str">
        <f t="shared" si="167"/>
        <v/>
      </c>
      <c r="G755" s="131" t="str">
        <f>IF(B755&lt;&gt;"",IF(E755&lt;&gt;"",VLOOKUP(E755,Configuration!$C$4:$F$7,4,FALSE),0),"")</f>
        <v/>
      </c>
      <c r="H755" s="131" t="str">
        <f t="shared" si="162"/>
        <v/>
      </c>
      <c r="O755" s="55" t="b">
        <f t="shared" si="168"/>
        <v>0</v>
      </c>
      <c r="P755" s="55">
        <f t="shared" si="169"/>
        <v>0</v>
      </c>
      <c r="Q755" s="55">
        <f t="shared" si="170"/>
        <v>0</v>
      </c>
      <c r="R755" s="55">
        <f t="shared" si="171"/>
        <v>0</v>
      </c>
      <c r="S755" s="55">
        <f t="shared" si="163"/>
        <v>0</v>
      </c>
      <c r="T755" s="55">
        <f t="shared" si="164"/>
        <v>0</v>
      </c>
      <c r="U755" s="55">
        <f t="shared" si="165"/>
        <v>0</v>
      </c>
      <c r="V755" s="55" t="b">
        <f t="shared" si="172"/>
        <v>0</v>
      </c>
      <c r="W755" s="55" t="b">
        <f t="shared" si="173"/>
        <v>0</v>
      </c>
      <c r="X755" s="55" t="b">
        <f t="shared" si="174"/>
        <v>0</v>
      </c>
      <c r="Y755" s="55" t="str">
        <f t="shared" si="166"/>
        <v/>
      </c>
    </row>
    <row r="756" spans="1:25" x14ac:dyDescent="0.2">
      <c r="A756" s="69" t="str">
        <f t="shared" si="167"/>
        <v/>
      </c>
      <c r="G756" s="131" t="str">
        <f>IF(B756&lt;&gt;"",IF(E756&lt;&gt;"",VLOOKUP(E756,Configuration!$C$4:$F$7,4,FALSE),0),"")</f>
        <v/>
      </c>
      <c r="H756" s="131" t="str">
        <f t="shared" si="162"/>
        <v/>
      </c>
      <c r="O756" s="55" t="b">
        <f t="shared" si="168"/>
        <v>0</v>
      </c>
      <c r="P756" s="55">
        <f t="shared" si="169"/>
        <v>0</v>
      </c>
      <c r="Q756" s="55">
        <f t="shared" si="170"/>
        <v>0</v>
      </c>
      <c r="R756" s="55">
        <f t="shared" si="171"/>
        <v>0</v>
      </c>
      <c r="S756" s="55">
        <f t="shared" si="163"/>
        <v>0</v>
      </c>
      <c r="T756" s="55">
        <f t="shared" si="164"/>
        <v>0</v>
      </c>
      <c r="U756" s="55">
        <f t="shared" si="165"/>
        <v>0</v>
      </c>
      <c r="V756" s="55" t="b">
        <f t="shared" si="172"/>
        <v>0</v>
      </c>
      <c r="W756" s="55" t="b">
        <f t="shared" si="173"/>
        <v>0</v>
      </c>
      <c r="X756" s="55" t="b">
        <f t="shared" si="174"/>
        <v>0</v>
      </c>
      <c r="Y756" s="55" t="str">
        <f t="shared" si="166"/>
        <v/>
      </c>
    </row>
    <row r="757" spans="1:25" x14ac:dyDescent="0.2">
      <c r="A757" s="69" t="str">
        <f t="shared" si="167"/>
        <v/>
      </c>
      <c r="G757" s="131" t="str">
        <f>IF(B757&lt;&gt;"",IF(E757&lt;&gt;"",VLOOKUP(E757,Configuration!$C$4:$F$7,4,FALSE),0),"")</f>
        <v/>
      </c>
      <c r="H757" s="131" t="str">
        <f t="shared" si="162"/>
        <v/>
      </c>
      <c r="O757" s="55" t="b">
        <f t="shared" si="168"/>
        <v>0</v>
      </c>
      <c r="P757" s="55">
        <f t="shared" si="169"/>
        <v>0</v>
      </c>
      <c r="Q757" s="55">
        <f t="shared" si="170"/>
        <v>0</v>
      </c>
      <c r="R757" s="55">
        <f t="shared" si="171"/>
        <v>0</v>
      </c>
      <c r="S757" s="55">
        <f t="shared" si="163"/>
        <v>0</v>
      </c>
      <c r="T757" s="55">
        <f t="shared" si="164"/>
        <v>0</v>
      </c>
      <c r="U757" s="55">
        <f t="shared" si="165"/>
        <v>0</v>
      </c>
      <c r="V757" s="55" t="b">
        <f t="shared" si="172"/>
        <v>0</v>
      </c>
      <c r="W757" s="55" t="b">
        <f t="shared" si="173"/>
        <v>0</v>
      </c>
      <c r="X757" s="55" t="b">
        <f t="shared" si="174"/>
        <v>0</v>
      </c>
      <c r="Y757" s="55" t="str">
        <f t="shared" si="166"/>
        <v/>
      </c>
    </row>
    <row r="758" spans="1:25" x14ac:dyDescent="0.2">
      <c r="A758" s="69" t="str">
        <f t="shared" si="167"/>
        <v/>
      </c>
      <c r="G758" s="131" t="str">
        <f>IF(B758&lt;&gt;"",IF(E758&lt;&gt;"",VLOOKUP(E758,Configuration!$C$4:$F$7,4,FALSE),0),"")</f>
        <v/>
      </c>
      <c r="H758" s="131" t="str">
        <f t="shared" si="162"/>
        <v/>
      </c>
      <c r="O758" s="55" t="b">
        <f t="shared" si="168"/>
        <v>0</v>
      </c>
      <c r="P758" s="55">
        <f t="shared" si="169"/>
        <v>0</v>
      </c>
      <c r="Q758" s="55">
        <f t="shared" si="170"/>
        <v>0</v>
      </c>
      <c r="R758" s="55">
        <f t="shared" si="171"/>
        <v>0</v>
      </c>
      <c r="S758" s="55">
        <f t="shared" si="163"/>
        <v>0</v>
      </c>
      <c r="T758" s="55">
        <f t="shared" si="164"/>
        <v>0</v>
      </c>
      <c r="U758" s="55">
        <f t="shared" si="165"/>
        <v>0</v>
      </c>
      <c r="V758" s="55" t="b">
        <f t="shared" si="172"/>
        <v>0</v>
      </c>
      <c r="W758" s="55" t="b">
        <f t="shared" si="173"/>
        <v>0</v>
      </c>
      <c r="X758" s="55" t="b">
        <f t="shared" si="174"/>
        <v>0</v>
      </c>
      <c r="Y758" s="55" t="str">
        <f t="shared" si="166"/>
        <v/>
      </c>
    </row>
    <row r="759" spans="1:25" x14ac:dyDescent="0.2">
      <c r="A759" s="69" t="str">
        <f t="shared" si="167"/>
        <v/>
      </c>
      <c r="G759" s="131" t="str">
        <f>IF(B759&lt;&gt;"",IF(E759&lt;&gt;"",VLOOKUP(E759,Configuration!$C$4:$F$7,4,FALSE),0),"")</f>
        <v/>
      </c>
      <c r="H759" s="131" t="str">
        <f t="shared" si="162"/>
        <v/>
      </c>
      <c r="O759" s="55" t="b">
        <f t="shared" si="168"/>
        <v>0</v>
      </c>
      <c r="P759" s="55">
        <f t="shared" si="169"/>
        <v>0</v>
      </c>
      <c r="Q759" s="55">
        <f t="shared" si="170"/>
        <v>0</v>
      </c>
      <c r="R759" s="55">
        <f t="shared" si="171"/>
        <v>0</v>
      </c>
      <c r="S759" s="55">
        <f t="shared" si="163"/>
        <v>0</v>
      </c>
      <c r="T759" s="55">
        <f t="shared" si="164"/>
        <v>0</v>
      </c>
      <c r="U759" s="55">
        <f t="shared" si="165"/>
        <v>0</v>
      </c>
      <c r="V759" s="55" t="b">
        <f t="shared" si="172"/>
        <v>0</v>
      </c>
      <c r="W759" s="55" t="b">
        <f t="shared" si="173"/>
        <v>0</v>
      </c>
      <c r="X759" s="55" t="b">
        <f t="shared" si="174"/>
        <v>0</v>
      </c>
      <c r="Y759" s="55" t="str">
        <f t="shared" si="166"/>
        <v/>
      </c>
    </row>
    <row r="760" spans="1:25" x14ac:dyDescent="0.2">
      <c r="A760" s="69" t="str">
        <f t="shared" si="167"/>
        <v/>
      </c>
      <c r="G760" s="131" t="str">
        <f>IF(B760&lt;&gt;"",IF(E760&lt;&gt;"",VLOOKUP(E760,Configuration!$C$4:$F$7,4,FALSE),0),"")</f>
        <v/>
      </c>
      <c r="H760" s="131" t="str">
        <f t="shared" si="162"/>
        <v/>
      </c>
      <c r="O760" s="55" t="b">
        <f t="shared" si="168"/>
        <v>0</v>
      </c>
      <c r="P760" s="55">
        <f t="shared" si="169"/>
        <v>0</v>
      </c>
      <c r="Q760" s="55">
        <f t="shared" si="170"/>
        <v>0</v>
      </c>
      <c r="R760" s="55">
        <f t="shared" si="171"/>
        <v>0</v>
      </c>
      <c r="S760" s="55">
        <f t="shared" si="163"/>
        <v>0</v>
      </c>
      <c r="T760" s="55">
        <f t="shared" si="164"/>
        <v>0</v>
      </c>
      <c r="U760" s="55">
        <f t="shared" si="165"/>
        <v>0</v>
      </c>
      <c r="V760" s="55" t="b">
        <f t="shared" si="172"/>
        <v>0</v>
      </c>
      <c r="W760" s="55" t="b">
        <f t="shared" si="173"/>
        <v>0</v>
      </c>
      <c r="X760" s="55" t="b">
        <f t="shared" si="174"/>
        <v>0</v>
      </c>
      <c r="Y760" s="55" t="str">
        <f t="shared" si="166"/>
        <v/>
      </c>
    </row>
    <row r="761" spans="1:25" x14ac:dyDescent="0.2">
      <c r="A761" s="69" t="str">
        <f t="shared" si="167"/>
        <v/>
      </c>
      <c r="G761" s="131" t="str">
        <f>IF(B761&lt;&gt;"",IF(E761&lt;&gt;"",VLOOKUP(E761,Configuration!$C$4:$F$7,4,FALSE),0),"")</f>
        <v/>
      </c>
      <c r="H761" s="131" t="str">
        <f t="shared" si="162"/>
        <v/>
      </c>
      <c r="O761" s="55" t="b">
        <f t="shared" si="168"/>
        <v>0</v>
      </c>
      <c r="P761" s="55">
        <f t="shared" si="169"/>
        <v>0</v>
      </c>
      <c r="Q761" s="55">
        <f t="shared" si="170"/>
        <v>0</v>
      </c>
      <c r="R761" s="55">
        <f t="shared" si="171"/>
        <v>0</v>
      </c>
      <c r="S761" s="55">
        <f t="shared" si="163"/>
        <v>0</v>
      </c>
      <c r="T761" s="55">
        <f t="shared" si="164"/>
        <v>0</v>
      </c>
      <c r="U761" s="55">
        <f t="shared" si="165"/>
        <v>0</v>
      </c>
      <c r="V761" s="55" t="b">
        <f t="shared" si="172"/>
        <v>0</v>
      </c>
      <c r="W761" s="55" t="b">
        <f t="shared" si="173"/>
        <v>0</v>
      </c>
      <c r="X761" s="55" t="b">
        <f t="shared" si="174"/>
        <v>0</v>
      </c>
      <c r="Y761" s="55" t="str">
        <f t="shared" si="166"/>
        <v/>
      </c>
    </row>
    <row r="762" spans="1:25" x14ac:dyDescent="0.2">
      <c r="A762" s="69" t="str">
        <f t="shared" si="167"/>
        <v/>
      </c>
      <c r="G762" s="131" t="str">
        <f>IF(B762&lt;&gt;"",IF(E762&lt;&gt;"",VLOOKUP(E762,Configuration!$C$4:$F$7,4,FALSE),0),"")</f>
        <v/>
      </c>
      <c r="H762" s="131" t="str">
        <f t="shared" si="162"/>
        <v/>
      </c>
      <c r="O762" s="55" t="b">
        <f t="shared" si="168"/>
        <v>0</v>
      </c>
      <c r="P762" s="55">
        <f t="shared" si="169"/>
        <v>0</v>
      </c>
      <c r="Q762" s="55">
        <f t="shared" si="170"/>
        <v>0</v>
      </c>
      <c r="R762" s="55">
        <f t="shared" si="171"/>
        <v>0</v>
      </c>
      <c r="S762" s="55">
        <f t="shared" si="163"/>
        <v>0</v>
      </c>
      <c r="T762" s="55">
        <f t="shared" si="164"/>
        <v>0</v>
      </c>
      <c r="U762" s="55">
        <f t="shared" si="165"/>
        <v>0</v>
      </c>
      <c r="V762" s="55" t="b">
        <f t="shared" si="172"/>
        <v>0</v>
      </c>
      <c r="W762" s="55" t="b">
        <f t="shared" si="173"/>
        <v>0</v>
      </c>
      <c r="X762" s="55" t="b">
        <f t="shared" si="174"/>
        <v>0</v>
      </c>
      <c r="Y762" s="55" t="str">
        <f t="shared" si="166"/>
        <v/>
      </c>
    </row>
    <row r="763" spans="1:25" x14ac:dyDescent="0.2">
      <c r="A763" s="69" t="str">
        <f t="shared" si="167"/>
        <v/>
      </c>
      <c r="G763" s="131" t="str">
        <f>IF(B763&lt;&gt;"",IF(E763&lt;&gt;"",VLOOKUP(E763,Configuration!$C$4:$F$7,4,FALSE),0),"")</f>
        <v/>
      </c>
      <c r="H763" s="131" t="str">
        <f t="shared" si="162"/>
        <v/>
      </c>
      <c r="O763" s="55" t="b">
        <f t="shared" si="168"/>
        <v>0</v>
      </c>
      <c r="P763" s="55">
        <f t="shared" si="169"/>
        <v>0</v>
      </c>
      <c r="Q763" s="55">
        <f t="shared" si="170"/>
        <v>0</v>
      </c>
      <c r="R763" s="55">
        <f t="shared" si="171"/>
        <v>0</v>
      </c>
      <c r="S763" s="55">
        <f t="shared" si="163"/>
        <v>0</v>
      </c>
      <c r="T763" s="55">
        <f t="shared" si="164"/>
        <v>0</v>
      </c>
      <c r="U763" s="55">
        <f t="shared" si="165"/>
        <v>0</v>
      </c>
      <c r="V763" s="55" t="b">
        <f t="shared" si="172"/>
        <v>0</v>
      </c>
      <c r="W763" s="55" t="b">
        <f t="shared" si="173"/>
        <v>0</v>
      </c>
      <c r="X763" s="55" t="b">
        <f t="shared" si="174"/>
        <v>0</v>
      </c>
      <c r="Y763" s="55" t="str">
        <f t="shared" si="166"/>
        <v/>
      </c>
    </row>
    <row r="764" spans="1:25" x14ac:dyDescent="0.2">
      <c r="A764" s="69" t="str">
        <f t="shared" si="167"/>
        <v/>
      </c>
      <c r="G764" s="131" t="str">
        <f>IF(B764&lt;&gt;"",IF(E764&lt;&gt;"",VLOOKUP(E764,Configuration!$C$4:$F$7,4,FALSE),0),"")</f>
        <v/>
      </c>
      <c r="H764" s="131" t="str">
        <f t="shared" si="162"/>
        <v/>
      </c>
      <c r="O764" s="55" t="b">
        <f t="shared" si="168"/>
        <v>0</v>
      </c>
      <c r="P764" s="55">
        <f t="shared" si="169"/>
        <v>0</v>
      </c>
      <c r="Q764" s="55">
        <f t="shared" si="170"/>
        <v>0</v>
      </c>
      <c r="R764" s="55">
        <f t="shared" si="171"/>
        <v>0</v>
      </c>
      <c r="S764" s="55">
        <f t="shared" si="163"/>
        <v>0</v>
      </c>
      <c r="T764" s="55">
        <f t="shared" si="164"/>
        <v>0</v>
      </c>
      <c r="U764" s="55">
        <f t="shared" si="165"/>
        <v>0</v>
      </c>
      <c r="V764" s="55" t="b">
        <f t="shared" si="172"/>
        <v>0</v>
      </c>
      <c r="W764" s="55" t="b">
        <f t="shared" si="173"/>
        <v>0</v>
      </c>
      <c r="X764" s="55" t="b">
        <f t="shared" si="174"/>
        <v>0</v>
      </c>
      <c r="Y764" s="55" t="str">
        <f t="shared" si="166"/>
        <v/>
      </c>
    </row>
    <row r="765" spans="1:25" x14ac:dyDescent="0.2">
      <c r="A765" s="69" t="str">
        <f t="shared" si="167"/>
        <v/>
      </c>
      <c r="G765" s="131" t="str">
        <f>IF(B765&lt;&gt;"",IF(E765&lt;&gt;"",VLOOKUP(E765,Configuration!$C$4:$F$7,4,FALSE),0),"")</f>
        <v/>
      </c>
      <c r="H765" s="131" t="str">
        <f t="shared" si="162"/>
        <v/>
      </c>
      <c r="O765" s="55" t="b">
        <f t="shared" si="168"/>
        <v>0</v>
      </c>
      <c r="P765" s="55">
        <f t="shared" si="169"/>
        <v>0</v>
      </c>
      <c r="Q765" s="55">
        <f t="shared" si="170"/>
        <v>0</v>
      </c>
      <c r="R765" s="55">
        <f t="shared" si="171"/>
        <v>0</v>
      </c>
      <c r="S765" s="55">
        <f t="shared" si="163"/>
        <v>0</v>
      </c>
      <c r="T765" s="55">
        <f t="shared" si="164"/>
        <v>0</v>
      </c>
      <c r="U765" s="55">
        <f t="shared" si="165"/>
        <v>0</v>
      </c>
      <c r="V765" s="55" t="b">
        <f t="shared" si="172"/>
        <v>0</v>
      </c>
      <c r="W765" s="55" t="b">
        <f t="shared" si="173"/>
        <v>0</v>
      </c>
      <c r="X765" s="55" t="b">
        <f t="shared" si="174"/>
        <v>0</v>
      </c>
      <c r="Y765" s="55" t="str">
        <f t="shared" si="166"/>
        <v/>
      </c>
    </row>
    <row r="766" spans="1:25" x14ac:dyDescent="0.2">
      <c r="A766" s="69" t="str">
        <f t="shared" si="167"/>
        <v/>
      </c>
      <c r="G766" s="131" t="str">
        <f>IF(B766&lt;&gt;"",IF(E766&lt;&gt;"",VLOOKUP(E766,Configuration!$C$4:$F$7,4,FALSE),0),"")</f>
        <v/>
      </c>
      <c r="H766" s="131" t="str">
        <f t="shared" si="162"/>
        <v/>
      </c>
      <c r="O766" s="55" t="b">
        <f t="shared" si="168"/>
        <v>0</v>
      </c>
      <c r="P766" s="55">
        <f t="shared" si="169"/>
        <v>0</v>
      </c>
      <c r="Q766" s="55">
        <f t="shared" si="170"/>
        <v>0</v>
      </c>
      <c r="R766" s="55">
        <f t="shared" si="171"/>
        <v>0</v>
      </c>
      <c r="S766" s="55">
        <f t="shared" si="163"/>
        <v>0</v>
      </c>
      <c r="T766" s="55">
        <f t="shared" si="164"/>
        <v>0</v>
      </c>
      <c r="U766" s="55">
        <f t="shared" si="165"/>
        <v>0</v>
      </c>
      <c r="V766" s="55" t="b">
        <f t="shared" si="172"/>
        <v>0</v>
      </c>
      <c r="W766" s="55" t="b">
        <f t="shared" si="173"/>
        <v>0</v>
      </c>
      <c r="X766" s="55" t="b">
        <f t="shared" si="174"/>
        <v>0</v>
      </c>
      <c r="Y766" s="55" t="str">
        <f t="shared" si="166"/>
        <v/>
      </c>
    </row>
    <row r="767" spans="1:25" x14ac:dyDescent="0.2">
      <c r="A767" s="69" t="str">
        <f t="shared" si="167"/>
        <v/>
      </c>
      <c r="G767" s="131" t="str">
        <f>IF(B767&lt;&gt;"",IF(E767&lt;&gt;"",VLOOKUP(E767,Configuration!$C$4:$F$7,4,FALSE),0),"")</f>
        <v/>
      </c>
      <c r="H767" s="131" t="str">
        <f t="shared" si="162"/>
        <v/>
      </c>
      <c r="O767" s="55" t="b">
        <f t="shared" si="168"/>
        <v>0</v>
      </c>
      <c r="P767" s="55">
        <f t="shared" si="169"/>
        <v>0</v>
      </c>
      <c r="Q767" s="55">
        <f t="shared" si="170"/>
        <v>0</v>
      </c>
      <c r="R767" s="55">
        <f t="shared" si="171"/>
        <v>0</v>
      </c>
      <c r="S767" s="55">
        <f t="shared" si="163"/>
        <v>0</v>
      </c>
      <c r="T767" s="55">
        <f t="shared" si="164"/>
        <v>0</v>
      </c>
      <c r="U767" s="55">
        <f t="shared" si="165"/>
        <v>0</v>
      </c>
      <c r="V767" s="55" t="b">
        <f t="shared" si="172"/>
        <v>0</v>
      </c>
      <c r="W767" s="55" t="b">
        <f t="shared" si="173"/>
        <v>0</v>
      </c>
      <c r="X767" s="55" t="b">
        <f t="shared" si="174"/>
        <v>0</v>
      </c>
      <c r="Y767" s="55" t="str">
        <f t="shared" si="166"/>
        <v/>
      </c>
    </row>
    <row r="768" spans="1:25" x14ac:dyDescent="0.2">
      <c r="A768" s="69" t="str">
        <f t="shared" si="167"/>
        <v/>
      </c>
      <c r="G768" s="131" t="str">
        <f>IF(B768&lt;&gt;"",IF(E768&lt;&gt;"",VLOOKUP(E768,Configuration!$C$4:$F$7,4,FALSE),0),"")</f>
        <v/>
      </c>
      <c r="H768" s="131" t="str">
        <f t="shared" si="162"/>
        <v/>
      </c>
      <c r="O768" s="55" t="b">
        <f t="shared" si="168"/>
        <v>0</v>
      </c>
      <c r="P768" s="55">
        <f t="shared" si="169"/>
        <v>0</v>
      </c>
      <c r="Q768" s="55">
        <f t="shared" si="170"/>
        <v>0</v>
      </c>
      <c r="R768" s="55">
        <f t="shared" si="171"/>
        <v>0</v>
      </c>
      <c r="S768" s="55">
        <f t="shared" si="163"/>
        <v>0</v>
      </c>
      <c r="T768" s="55">
        <f t="shared" si="164"/>
        <v>0</v>
      </c>
      <c r="U768" s="55">
        <f t="shared" si="165"/>
        <v>0</v>
      </c>
      <c r="V768" s="55" t="b">
        <f t="shared" si="172"/>
        <v>0</v>
      </c>
      <c r="W768" s="55" t="b">
        <f t="shared" si="173"/>
        <v>0</v>
      </c>
      <c r="X768" s="55" t="b">
        <f t="shared" si="174"/>
        <v>0</v>
      </c>
      <c r="Y768" s="55" t="str">
        <f t="shared" si="166"/>
        <v/>
      </c>
    </row>
    <row r="769" spans="1:25" x14ac:dyDescent="0.2">
      <c r="A769" s="69" t="str">
        <f t="shared" si="167"/>
        <v/>
      </c>
      <c r="G769" s="131" t="str">
        <f>IF(B769&lt;&gt;"",IF(E769&lt;&gt;"",VLOOKUP(E769,Configuration!$C$4:$F$7,4,FALSE),0),"")</f>
        <v/>
      </c>
      <c r="H769" s="131" t="str">
        <f t="shared" si="162"/>
        <v/>
      </c>
      <c r="O769" s="55" t="b">
        <f t="shared" si="168"/>
        <v>0</v>
      </c>
      <c r="P769" s="55">
        <f t="shared" si="169"/>
        <v>0</v>
      </c>
      <c r="Q769" s="55">
        <f t="shared" si="170"/>
        <v>0</v>
      </c>
      <c r="R769" s="55">
        <f t="shared" si="171"/>
        <v>0</v>
      </c>
      <c r="S769" s="55">
        <f t="shared" si="163"/>
        <v>0</v>
      </c>
      <c r="T769" s="55">
        <f t="shared" si="164"/>
        <v>0</v>
      </c>
      <c r="U769" s="55">
        <f t="shared" si="165"/>
        <v>0</v>
      </c>
      <c r="V769" s="55" t="b">
        <f t="shared" si="172"/>
        <v>0</v>
      </c>
      <c r="W769" s="55" t="b">
        <f t="shared" si="173"/>
        <v>0</v>
      </c>
      <c r="X769" s="55" t="b">
        <f t="shared" si="174"/>
        <v>0</v>
      </c>
      <c r="Y769" s="55" t="str">
        <f t="shared" si="166"/>
        <v/>
      </c>
    </row>
    <row r="770" spans="1:25" x14ac:dyDescent="0.2">
      <c r="A770" s="69" t="str">
        <f t="shared" si="167"/>
        <v/>
      </c>
      <c r="G770" s="131" t="str">
        <f>IF(B770&lt;&gt;"",IF(E770&lt;&gt;"",VLOOKUP(E770,Configuration!$C$4:$F$7,4,FALSE),0),"")</f>
        <v/>
      </c>
      <c r="H770" s="131" t="str">
        <f t="shared" si="162"/>
        <v/>
      </c>
      <c r="O770" s="55" t="b">
        <f t="shared" si="168"/>
        <v>0</v>
      </c>
      <c r="P770" s="55">
        <f t="shared" si="169"/>
        <v>0</v>
      </c>
      <c r="Q770" s="55">
        <f t="shared" si="170"/>
        <v>0</v>
      </c>
      <c r="R770" s="55">
        <f t="shared" si="171"/>
        <v>0</v>
      </c>
      <c r="S770" s="55">
        <f t="shared" si="163"/>
        <v>0</v>
      </c>
      <c r="T770" s="55">
        <f t="shared" si="164"/>
        <v>0</v>
      </c>
      <c r="U770" s="55">
        <f t="shared" si="165"/>
        <v>0</v>
      </c>
      <c r="V770" s="55" t="b">
        <f t="shared" si="172"/>
        <v>0</v>
      </c>
      <c r="W770" s="55" t="b">
        <f t="shared" si="173"/>
        <v>0</v>
      </c>
      <c r="X770" s="55" t="b">
        <f t="shared" si="174"/>
        <v>0</v>
      </c>
      <c r="Y770" s="55" t="str">
        <f t="shared" si="166"/>
        <v/>
      </c>
    </row>
    <row r="771" spans="1:25" x14ac:dyDescent="0.2">
      <c r="A771" s="69" t="str">
        <f t="shared" si="167"/>
        <v/>
      </c>
      <c r="G771" s="131" t="str">
        <f>IF(B771&lt;&gt;"",IF(E771&lt;&gt;"",VLOOKUP(E771,Configuration!$C$4:$F$7,4,FALSE),0),"")</f>
        <v/>
      </c>
      <c r="H771" s="131" t="str">
        <f t="shared" si="162"/>
        <v/>
      </c>
      <c r="O771" s="55" t="b">
        <f t="shared" si="168"/>
        <v>0</v>
      </c>
      <c r="P771" s="55">
        <f t="shared" si="169"/>
        <v>0</v>
      </c>
      <c r="Q771" s="55">
        <f t="shared" si="170"/>
        <v>0</v>
      </c>
      <c r="R771" s="55">
        <f t="shared" si="171"/>
        <v>0</v>
      </c>
      <c r="S771" s="55">
        <f t="shared" si="163"/>
        <v>0</v>
      </c>
      <c r="T771" s="55">
        <f t="shared" si="164"/>
        <v>0</v>
      </c>
      <c r="U771" s="55">
        <f t="shared" si="165"/>
        <v>0</v>
      </c>
      <c r="V771" s="55" t="b">
        <f t="shared" si="172"/>
        <v>0</v>
      </c>
      <c r="W771" s="55" t="b">
        <f t="shared" si="173"/>
        <v>0</v>
      </c>
      <c r="X771" s="55" t="b">
        <f t="shared" si="174"/>
        <v>0</v>
      </c>
      <c r="Y771" s="55" t="str">
        <f t="shared" si="166"/>
        <v/>
      </c>
    </row>
    <row r="772" spans="1:25" x14ac:dyDescent="0.2">
      <c r="A772" s="69" t="str">
        <f t="shared" si="167"/>
        <v/>
      </c>
      <c r="G772" s="131" t="str">
        <f>IF(B772&lt;&gt;"",IF(E772&lt;&gt;"",VLOOKUP(E772,Configuration!$C$4:$F$7,4,FALSE),0),"")</f>
        <v/>
      </c>
      <c r="H772" s="131" t="str">
        <f t="shared" si="162"/>
        <v/>
      </c>
      <c r="O772" s="55" t="b">
        <f t="shared" si="168"/>
        <v>0</v>
      </c>
      <c r="P772" s="55">
        <f t="shared" si="169"/>
        <v>0</v>
      </c>
      <c r="Q772" s="55">
        <f t="shared" si="170"/>
        <v>0</v>
      </c>
      <c r="R772" s="55">
        <f t="shared" si="171"/>
        <v>0</v>
      </c>
      <c r="S772" s="55">
        <f t="shared" si="163"/>
        <v>0</v>
      </c>
      <c r="T772" s="55">
        <f t="shared" si="164"/>
        <v>0</v>
      </c>
      <c r="U772" s="55">
        <f t="shared" si="165"/>
        <v>0</v>
      </c>
      <c r="V772" s="55" t="b">
        <f t="shared" si="172"/>
        <v>0</v>
      </c>
      <c r="W772" s="55" t="b">
        <f t="shared" si="173"/>
        <v>0</v>
      </c>
      <c r="X772" s="55" t="b">
        <f t="shared" si="174"/>
        <v>0</v>
      </c>
      <c r="Y772" s="55" t="str">
        <f t="shared" si="166"/>
        <v/>
      </c>
    </row>
    <row r="773" spans="1:25" x14ac:dyDescent="0.2">
      <c r="A773" s="69" t="str">
        <f t="shared" si="167"/>
        <v/>
      </c>
      <c r="G773" s="131" t="str">
        <f>IF(B773&lt;&gt;"",IF(E773&lt;&gt;"",VLOOKUP(E773,Configuration!$C$4:$F$7,4,FALSE),0),"")</f>
        <v/>
      </c>
      <c r="H773" s="131" t="str">
        <f t="shared" ref="H773:H836" si="175">IF(B773&lt;&gt;"",IF(AND(E773&lt;&gt;"",K773&lt;&gt;_out),G773*IF(F773&gt;0,F773,1),0),"")</f>
        <v/>
      </c>
      <c r="O773" s="55" t="b">
        <f t="shared" si="168"/>
        <v>0</v>
      </c>
      <c r="P773" s="55">
        <f t="shared" si="169"/>
        <v>0</v>
      </c>
      <c r="Q773" s="55">
        <f t="shared" si="170"/>
        <v>0</v>
      </c>
      <c r="R773" s="55">
        <f t="shared" si="171"/>
        <v>0</v>
      </c>
      <c r="S773" s="55">
        <f t="shared" ref="S773:S836" si="176">IF(LOWER(I773)=LOWER(_tolaunch),Y773,0)</f>
        <v>0</v>
      </c>
      <c r="T773" s="55">
        <f t="shared" ref="T773:T836" si="177">IF(LOWER(I773)=LOWER(_posibletolaunch),Y773,0)</f>
        <v>0</v>
      </c>
      <c r="U773" s="55">
        <f t="shared" ref="U773:U836" si="178">IF(LOWER(I773)=LOWER(_later),Y773,0)</f>
        <v>0</v>
      </c>
      <c r="V773" s="55" t="b">
        <f t="shared" si="172"/>
        <v>0</v>
      </c>
      <c r="W773" s="55" t="b">
        <f t="shared" si="173"/>
        <v>0</v>
      </c>
      <c r="X773" s="55" t="b">
        <f t="shared" si="174"/>
        <v>0</v>
      </c>
      <c r="Y773" s="55" t="str">
        <f t="shared" ref="Y773:Y836" si="179">IF(B773&lt;&gt;"",IF(AND(E773&lt;&gt;"",K773=_out),G773*IF(F773&gt;0,F773,1),0),"")</f>
        <v/>
      </c>
    </row>
    <row r="774" spans="1:25" x14ac:dyDescent="0.2">
      <c r="A774" s="69" t="str">
        <f t="shared" si="167"/>
        <v/>
      </c>
      <c r="G774" s="131" t="str">
        <f>IF(B774&lt;&gt;"",IF(E774&lt;&gt;"",VLOOKUP(E774,Configuration!$C$4:$F$7,4,FALSE),0),"")</f>
        <v/>
      </c>
      <c r="H774" s="131" t="str">
        <f t="shared" si="175"/>
        <v/>
      </c>
      <c r="O774" s="55" t="b">
        <f t="shared" si="168"/>
        <v>0</v>
      </c>
      <c r="P774" s="55">
        <f t="shared" si="169"/>
        <v>0</v>
      </c>
      <c r="Q774" s="55">
        <f t="shared" si="170"/>
        <v>0</v>
      </c>
      <c r="R774" s="55">
        <f t="shared" si="171"/>
        <v>0</v>
      </c>
      <c r="S774" s="55">
        <f t="shared" si="176"/>
        <v>0</v>
      </c>
      <c r="T774" s="55">
        <f t="shared" si="177"/>
        <v>0</v>
      </c>
      <c r="U774" s="55">
        <f t="shared" si="178"/>
        <v>0</v>
      </c>
      <c r="V774" s="55" t="b">
        <f t="shared" si="172"/>
        <v>0</v>
      </c>
      <c r="W774" s="55" t="b">
        <f t="shared" si="173"/>
        <v>0</v>
      </c>
      <c r="X774" s="55" t="b">
        <f t="shared" si="174"/>
        <v>0</v>
      </c>
      <c r="Y774" s="55" t="str">
        <f t="shared" si="179"/>
        <v/>
      </c>
    </row>
    <row r="775" spans="1:25" x14ac:dyDescent="0.2">
      <c r="A775" s="69" t="str">
        <f t="shared" si="167"/>
        <v/>
      </c>
      <c r="G775" s="131" t="str">
        <f>IF(B775&lt;&gt;"",IF(E775&lt;&gt;"",VLOOKUP(E775,Configuration!$C$4:$F$7,4,FALSE),0),"")</f>
        <v/>
      </c>
      <c r="H775" s="131" t="str">
        <f t="shared" si="175"/>
        <v/>
      </c>
      <c r="O775" s="55" t="b">
        <f t="shared" si="168"/>
        <v>0</v>
      </c>
      <c r="P775" s="55">
        <f t="shared" si="169"/>
        <v>0</v>
      </c>
      <c r="Q775" s="55">
        <f t="shared" si="170"/>
        <v>0</v>
      </c>
      <c r="R775" s="55">
        <f t="shared" si="171"/>
        <v>0</v>
      </c>
      <c r="S775" s="55">
        <f t="shared" si="176"/>
        <v>0</v>
      </c>
      <c r="T775" s="55">
        <f t="shared" si="177"/>
        <v>0</v>
      </c>
      <c r="U775" s="55">
        <f t="shared" si="178"/>
        <v>0</v>
      </c>
      <c r="V775" s="55" t="b">
        <f t="shared" si="172"/>
        <v>0</v>
      </c>
      <c r="W775" s="55" t="b">
        <f t="shared" si="173"/>
        <v>0</v>
      </c>
      <c r="X775" s="55" t="b">
        <f t="shared" si="174"/>
        <v>0</v>
      </c>
      <c r="Y775" s="55" t="str">
        <f t="shared" si="179"/>
        <v/>
      </c>
    </row>
    <row r="776" spans="1:25" x14ac:dyDescent="0.2">
      <c r="A776" s="69" t="str">
        <f t="shared" si="167"/>
        <v/>
      </c>
      <c r="G776" s="131" t="str">
        <f>IF(B776&lt;&gt;"",IF(E776&lt;&gt;"",VLOOKUP(E776,Configuration!$C$4:$F$7,4,FALSE),0),"")</f>
        <v/>
      </c>
      <c r="H776" s="131" t="str">
        <f t="shared" si="175"/>
        <v/>
      </c>
      <c r="O776" s="55" t="b">
        <f t="shared" si="168"/>
        <v>0</v>
      </c>
      <c r="P776" s="55">
        <f t="shared" si="169"/>
        <v>0</v>
      </c>
      <c r="Q776" s="55">
        <f t="shared" si="170"/>
        <v>0</v>
      </c>
      <c r="R776" s="55">
        <f t="shared" si="171"/>
        <v>0</v>
      </c>
      <c r="S776" s="55">
        <f t="shared" si="176"/>
        <v>0</v>
      </c>
      <c r="T776" s="55">
        <f t="shared" si="177"/>
        <v>0</v>
      </c>
      <c r="U776" s="55">
        <f t="shared" si="178"/>
        <v>0</v>
      </c>
      <c r="V776" s="55" t="b">
        <f t="shared" si="172"/>
        <v>0</v>
      </c>
      <c r="W776" s="55" t="b">
        <f t="shared" si="173"/>
        <v>0</v>
      </c>
      <c r="X776" s="55" t="b">
        <f t="shared" si="174"/>
        <v>0</v>
      </c>
      <c r="Y776" s="55" t="str">
        <f t="shared" si="179"/>
        <v/>
      </c>
    </row>
    <row r="777" spans="1:25" x14ac:dyDescent="0.2">
      <c r="A777" s="69" t="str">
        <f t="shared" si="167"/>
        <v/>
      </c>
      <c r="G777" s="131" t="str">
        <f>IF(B777&lt;&gt;"",IF(E777&lt;&gt;"",VLOOKUP(E777,Configuration!$C$4:$F$7,4,FALSE),0),"")</f>
        <v/>
      </c>
      <c r="H777" s="131" t="str">
        <f t="shared" si="175"/>
        <v/>
      </c>
      <c r="O777" s="55" t="b">
        <f t="shared" si="168"/>
        <v>0</v>
      </c>
      <c r="P777" s="55">
        <f t="shared" si="169"/>
        <v>0</v>
      </c>
      <c r="Q777" s="55">
        <f t="shared" si="170"/>
        <v>0</v>
      </c>
      <c r="R777" s="55">
        <f t="shared" si="171"/>
        <v>0</v>
      </c>
      <c r="S777" s="55">
        <f t="shared" si="176"/>
        <v>0</v>
      </c>
      <c r="T777" s="55">
        <f t="shared" si="177"/>
        <v>0</v>
      </c>
      <c r="U777" s="55">
        <f t="shared" si="178"/>
        <v>0</v>
      </c>
      <c r="V777" s="55" t="b">
        <f t="shared" si="172"/>
        <v>0</v>
      </c>
      <c r="W777" s="55" t="b">
        <f t="shared" si="173"/>
        <v>0</v>
      </c>
      <c r="X777" s="55" t="b">
        <f t="shared" si="174"/>
        <v>0</v>
      </c>
      <c r="Y777" s="55" t="str">
        <f t="shared" si="179"/>
        <v/>
      </c>
    </row>
    <row r="778" spans="1:25" x14ac:dyDescent="0.2">
      <c r="A778" s="69" t="str">
        <f t="shared" si="167"/>
        <v/>
      </c>
      <c r="G778" s="131" t="str">
        <f>IF(B778&lt;&gt;"",IF(E778&lt;&gt;"",VLOOKUP(E778,Configuration!$C$4:$F$7,4,FALSE),0),"")</f>
        <v/>
      </c>
      <c r="H778" s="131" t="str">
        <f t="shared" si="175"/>
        <v/>
      </c>
      <c r="O778" s="55" t="b">
        <f t="shared" si="168"/>
        <v>0</v>
      </c>
      <c r="P778" s="55">
        <f t="shared" si="169"/>
        <v>0</v>
      </c>
      <c r="Q778" s="55">
        <f t="shared" si="170"/>
        <v>0</v>
      </c>
      <c r="R778" s="55">
        <f t="shared" si="171"/>
        <v>0</v>
      </c>
      <c r="S778" s="55">
        <f t="shared" si="176"/>
        <v>0</v>
      </c>
      <c r="T778" s="55">
        <f t="shared" si="177"/>
        <v>0</v>
      </c>
      <c r="U778" s="55">
        <f t="shared" si="178"/>
        <v>0</v>
      </c>
      <c r="V778" s="55" t="b">
        <f t="shared" si="172"/>
        <v>0</v>
      </c>
      <c r="W778" s="55" t="b">
        <f t="shared" si="173"/>
        <v>0</v>
      </c>
      <c r="X778" s="55" t="b">
        <f t="shared" si="174"/>
        <v>0</v>
      </c>
      <c r="Y778" s="55" t="str">
        <f t="shared" si="179"/>
        <v/>
      </c>
    </row>
    <row r="779" spans="1:25" x14ac:dyDescent="0.2">
      <c r="A779" s="69" t="str">
        <f t="shared" si="167"/>
        <v/>
      </c>
      <c r="G779" s="131" t="str">
        <f>IF(B779&lt;&gt;"",IF(E779&lt;&gt;"",VLOOKUP(E779,Configuration!$C$4:$F$7,4,FALSE),0),"")</f>
        <v/>
      </c>
      <c r="H779" s="131" t="str">
        <f t="shared" si="175"/>
        <v/>
      </c>
      <c r="O779" s="55" t="b">
        <f t="shared" si="168"/>
        <v>0</v>
      </c>
      <c r="P779" s="55">
        <f t="shared" si="169"/>
        <v>0</v>
      </c>
      <c r="Q779" s="55">
        <f t="shared" si="170"/>
        <v>0</v>
      </c>
      <c r="R779" s="55">
        <f t="shared" si="171"/>
        <v>0</v>
      </c>
      <c r="S779" s="55">
        <f t="shared" si="176"/>
        <v>0</v>
      </c>
      <c r="T779" s="55">
        <f t="shared" si="177"/>
        <v>0</v>
      </c>
      <c r="U779" s="55">
        <f t="shared" si="178"/>
        <v>0</v>
      </c>
      <c r="V779" s="55" t="b">
        <f t="shared" si="172"/>
        <v>0</v>
      </c>
      <c r="W779" s="55" t="b">
        <f t="shared" si="173"/>
        <v>0</v>
      </c>
      <c r="X779" s="55" t="b">
        <f t="shared" si="174"/>
        <v>0</v>
      </c>
      <c r="Y779" s="55" t="str">
        <f t="shared" si="179"/>
        <v/>
      </c>
    </row>
    <row r="780" spans="1:25" x14ac:dyDescent="0.2">
      <c r="A780" s="69" t="str">
        <f t="shared" si="167"/>
        <v/>
      </c>
      <c r="G780" s="131" t="str">
        <f>IF(B780&lt;&gt;"",IF(E780&lt;&gt;"",VLOOKUP(E780,Configuration!$C$4:$F$7,4,FALSE),0),"")</f>
        <v/>
      </c>
      <c r="H780" s="131" t="str">
        <f t="shared" si="175"/>
        <v/>
      </c>
      <c r="O780" s="55" t="b">
        <f t="shared" si="168"/>
        <v>0</v>
      </c>
      <c r="P780" s="55">
        <f t="shared" si="169"/>
        <v>0</v>
      </c>
      <c r="Q780" s="55">
        <f t="shared" si="170"/>
        <v>0</v>
      </c>
      <c r="R780" s="55">
        <f t="shared" si="171"/>
        <v>0</v>
      </c>
      <c r="S780" s="55">
        <f t="shared" si="176"/>
        <v>0</v>
      </c>
      <c r="T780" s="55">
        <f t="shared" si="177"/>
        <v>0</v>
      </c>
      <c r="U780" s="55">
        <f t="shared" si="178"/>
        <v>0</v>
      </c>
      <c r="V780" s="55" t="b">
        <f t="shared" si="172"/>
        <v>0</v>
      </c>
      <c r="W780" s="55" t="b">
        <f t="shared" si="173"/>
        <v>0</v>
      </c>
      <c r="X780" s="55" t="b">
        <f t="shared" si="174"/>
        <v>0</v>
      </c>
      <c r="Y780" s="55" t="str">
        <f t="shared" si="179"/>
        <v/>
      </c>
    </row>
    <row r="781" spans="1:25" x14ac:dyDescent="0.2">
      <c r="A781" s="69" t="str">
        <f t="shared" si="167"/>
        <v/>
      </c>
      <c r="G781" s="131" t="str">
        <f>IF(B781&lt;&gt;"",IF(E781&lt;&gt;"",VLOOKUP(E781,Configuration!$C$4:$F$7,4,FALSE),0),"")</f>
        <v/>
      </c>
      <c r="H781" s="131" t="str">
        <f t="shared" si="175"/>
        <v/>
      </c>
      <c r="O781" s="55" t="b">
        <f t="shared" si="168"/>
        <v>0</v>
      </c>
      <c r="P781" s="55">
        <f t="shared" si="169"/>
        <v>0</v>
      </c>
      <c r="Q781" s="55">
        <f t="shared" si="170"/>
        <v>0</v>
      </c>
      <c r="R781" s="55">
        <f t="shared" si="171"/>
        <v>0</v>
      </c>
      <c r="S781" s="55">
        <f t="shared" si="176"/>
        <v>0</v>
      </c>
      <c r="T781" s="55">
        <f t="shared" si="177"/>
        <v>0</v>
      </c>
      <c r="U781" s="55">
        <f t="shared" si="178"/>
        <v>0</v>
      </c>
      <c r="V781" s="55" t="b">
        <f t="shared" si="172"/>
        <v>0</v>
      </c>
      <c r="W781" s="55" t="b">
        <f t="shared" si="173"/>
        <v>0</v>
      </c>
      <c r="X781" s="55" t="b">
        <f t="shared" si="174"/>
        <v>0</v>
      </c>
      <c r="Y781" s="55" t="str">
        <f t="shared" si="179"/>
        <v/>
      </c>
    </row>
    <row r="782" spans="1:25" x14ac:dyDescent="0.2">
      <c r="A782" s="69" t="str">
        <f t="shared" si="167"/>
        <v/>
      </c>
      <c r="G782" s="131" t="str">
        <f>IF(B782&lt;&gt;"",IF(E782&lt;&gt;"",VLOOKUP(E782,Configuration!$C$4:$F$7,4,FALSE),0),"")</f>
        <v/>
      </c>
      <c r="H782" s="131" t="str">
        <f t="shared" si="175"/>
        <v/>
      </c>
      <c r="O782" s="55" t="b">
        <f t="shared" si="168"/>
        <v>0</v>
      </c>
      <c r="P782" s="55">
        <f t="shared" si="169"/>
        <v>0</v>
      </c>
      <c r="Q782" s="55">
        <f t="shared" si="170"/>
        <v>0</v>
      </c>
      <c r="R782" s="55">
        <f t="shared" si="171"/>
        <v>0</v>
      </c>
      <c r="S782" s="55">
        <f t="shared" si="176"/>
        <v>0</v>
      </c>
      <c r="T782" s="55">
        <f t="shared" si="177"/>
        <v>0</v>
      </c>
      <c r="U782" s="55">
        <f t="shared" si="178"/>
        <v>0</v>
      </c>
      <c r="V782" s="55" t="b">
        <f t="shared" si="172"/>
        <v>0</v>
      </c>
      <c r="W782" s="55" t="b">
        <f t="shared" si="173"/>
        <v>0</v>
      </c>
      <c r="X782" s="55" t="b">
        <f t="shared" si="174"/>
        <v>0</v>
      </c>
      <c r="Y782" s="55" t="str">
        <f t="shared" si="179"/>
        <v/>
      </c>
    </row>
    <row r="783" spans="1:25" x14ac:dyDescent="0.2">
      <c r="A783" s="69" t="str">
        <f t="shared" si="167"/>
        <v/>
      </c>
      <c r="G783" s="131" t="str">
        <f>IF(B783&lt;&gt;"",IF(E783&lt;&gt;"",VLOOKUP(E783,Configuration!$C$4:$F$7,4,FALSE),0),"")</f>
        <v/>
      </c>
      <c r="H783" s="131" t="str">
        <f t="shared" si="175"/>
        <v/>
      </c>
      <c r="O783" s="55" t="b">
        <f t="shared" si="168"/>
        <v>0</v>
      </c>
      <c r="P783" s="55">
        <f t="shared" si="169"/>
        <v>0</v>
      </c>
      <c r="Q783" s="55">
        <f t="shared" si="170"/>
        <v>0</v>
      </c>
      <c r="R783" s="55">
        <f t="shared" si="171"/>
        <v>0</v>
      </c>
      <c r="S783" s="55">
        <f t="shared" si="176"/>
        <v>0</v>
      </c>
      <c r="T783" s="55">
        <f t="shared" si="177"/>
        <v>0</v>
      </c>
      <c r="U783" s="55">
        <f t="shared" si="178"/>
        <v>0</v>
      </c>
      <c r="V783" s="55" t="b">
        <f t="shared" si="172"/>
        <v>0</v>
      </c>
      <c r="W783" s="55" t="b">
        <f t="shared" si="173"/>
        <v>0</v>
      </c>
      <c r="X783" s="55" t="b">
        <f t="shared" si="174"/>
        <v>0</v>
      </c>
      <c r="Y783" s="55" t="str">
        <f t="shared" si="179"/>
        <v/>
      </c>
    </row>
    <row r="784" spans="1:25" x14ac:dyDescent="0.2">
      <c r="A784" s="69" t="str">
        <f t="shared" si="167"/>
        <v/>
      </c>
      <c r="G784" s="131" t="str">
        <f>IF(B784&lt;&gt;"",IF(E784&lt;&gt;"",VLOOKUP(E784,Configuration!$C$4:$F$7,4,FALSE),0),"")</f>
        <v/>
      </c>
      <c r="H784" s="131" t="str">
        <f t="shared" si="175"/>
        <v/>
      </c>
      <c r="O784" s="55" t="b">
        <f t="shared" si="168"/>
        <v>0</v>
      </c>
      <c r="P784" s="55">
        <f t="shared" si="169"/>
        <v>0</v>
      </c>
      <c r="Q784" s="55">
        <f t="shared" si="170"/>
        <v>0</v>
      </c>
      <c r="R784" s="55">
        <f t="shared" si="171"/>
        <v>0</v>
      </c>
      <c r="S784" s="55">
        <f t="shared" si="176"/>
        <v>0</v>
      </c>
      <c r="T784" s="55">
        <f t="shared" si="177"/>
        <v>0</v>
      </c>
      <c r="U784" s="55">
        <f t="shared" si="178"/>
        <v>0</v>
      </c>
      <c r="V784" s="55" t="b">
        <f t="shared" si="172"/>
        <v>0</v>
      </c>
      <c r="W784" s="55" t="b">
        <f t="shared" si="173"/>
        <v>0</v>
      </c>
      <c r="X784" s="55" t="b">
        <f t="shared" si="174"/>
        <v>0</v>
      </c>
      <c r="Y784" s="55" t="str">
        <f t="shared" si="179"/>
        <v/>
      </c>
    </row>
    <row r="785" spans="1:25" x14ac:dyDescent="0.2">
      <c r="A785" s="69" t="str">
        <f t="shared" si="167"/>
        <v/>
      </c>
      <c r="G785" s="131" t="str">
        <f>IF(B785&lt;&gt;"",IF(E785&lt;&gt;"",VLOOKUP(E785,Configuration!$C$4:$F$7,4,FALSE),0),"")</f>
        <v/>
      </c>
      <c r="H785" s="131" t="str">
        <f t="shared" si="175"/>
        <v/>
      </c>
      <c r="O785" s="55" t="b">
        <f t="shared" si="168"/>
        <v>0</v>
      </c>
      <c r="P785" s="55">
        <f t="shared" si="169"/>
        <v>0</v>
      </c>
      <c r="Q785" s="55">
        <f t="shared" si="170"/>
        <v>0</v>
      </c>
      <c r="R785" s="55">
        <f t="shared" si="171"/>
        <v>0</v>
      </c>
      <c r="S785" s="55">
        <f t="shared" si="176"/>
        <v>0</v>
      </c>
      <c r="T785" s="55">
        <f t="shared" si="177"/>
        <v>0</v>
      </c>
      <c r="U785" s="55">
        <f t="shared" si="178"/>
        <v>0</v>
      </c>
      <c r="V785" s="55" t="b">
        <f t="shared" si="172"/>
        <v>0</v>
      </c>
      <c r="W785" s="55" t="b">
        <f t="shared" si="173"/>
        <v>0</v>
      </c>
      <c r="X785" s="55" t="b">
        <f t="shared" si="174"/>
        <v>0</v>
      </c>
      <c r="Y785" s="55" t="str">
        <f t="shared" si="179"/>
        <v/>
      </c>
    </row>
    <row r="786" spans="1:25" x14ac:dyDescent="0.2">
      <c r="A786" s="69" t="str">
        <f t="shared" si="167"/>
        <v/>
      </c>
      <c r="G786" s="131" t="str">
        <f>IF(B786&lt;&gt;"",IF(E786&lt;&gt;"",VLOOKUP(E786,Configuration!$C$4:$F$7,4,FALSE),0),"")</f>
        <v/>
      </c>
      <c r="H786" s="131" t="str">
        <f t="shared" si="175"/>
        <v/>
      </c>
      <c r="O786" s="55" t="b">
        <f t="shared" si="168"/>
        <v>0</v>
      </c>
      <c r="P786" s="55">
        <f t="shared" si="169"/>
        <v>0</v>
      </c>
      <c r="Q786" s="55">
        <f t="shared" si="170"/>
        <v>0</v>
      </c>
      <c r="R786" s="55">
        <f t="shared" si="171"/>
        <v>0</v>
      </c>
      <c r="S786" s="55">
        <f t="shared" si="176"/>
        <v>0</v>
      </c>
      <c r="T786" s="55">
        <f t="shared" si="177"/>
        <v>0</v>
      </c>
      <c r="U786" s="55">
        <f t="shared" si="178"/>
        <v>0</v>
      </c>
      <c r="V786" s="55" t="b">
        <f t="shared" si="172"/>
        <v>0</v>
      </c>
      <c r="W786" s="55" t="b">
        <f t="shared" si="173"/>
        <v>0</v>
      </c>
      <c r="X786" s="55" t="b">
        <f t="shared" si="174"/>
        <v>0</v>
      </c>
      <c r="Y786" s="55" t="str">
        <f t="shared" si="179"/>
        <v/>
      </c>
    </row>
    <row r="787" spans="1:25" x14ac:dyDescent="0.2">
      <c r="A787" s="69" t="str">
        <f t="shared" si="167"/>
        <v/>
      </c>
      <c r="G787" s="131" t="str">
        <f>IF(B787&lt;&gt;"",IF(E787&lt;&gt;"",VLOOKUP(E787,Configuration!$C$4:$F$7,4,FALSE),0),"")</f>
        <v/>
      </c>
      <c r="H787" s="131" t="str">
        <f t="shared" si="175"/>
        <v/>
      </c>
      <c r="O787" s="55" t="b">
        <f t="shared" si="168"/>
        <v>0</v>
      </c>
      <c r="P787" s="55">
        <f t="shared" si="169"/>
        <v>0</v>
      </c>
      <c r="Q787" s="55">
        <f t="shared" si="170"/>
        <v>0</v>
      </c>
      <c r="R787" s="55">
        <f t="shared" si="171"/>
        <v>0</v>
      </c>
      <c r="S787" s="55">
        <f t="shared" si="176"/>
        <v>0</v>
      </c>
      <c r="T787" s="55">
        <f t="shared" si="177"/>
        <v>0</v>
      </c>
      <c r="U787" s="55">
        <f t="shared" si="178"/>
        <v>0</v>
      </c>
      <c r="V787" s="55" t="b">
        <f t="shared" si="172"/>
        <v>0</v>
      </c>
      <c r="W787" s="55" t="b">
        <f t="shared" si="173"/>
        <v>0</v>
      </c>
      <c r="X787" s="55" t="b">
        <f t="shared" si="174"/>
        <v>0</v>
      </c>
      <c r="Y787" s="55" t="str">
        <f t="shared" si="179"/>
        <v/>
      </c>
    </row>
    <row r="788" spans="1:25" x14ac:dyDescent="0.2">
      <c r="A788" s="69" t="str">
        <f t="shared" si="167"/>
        <v/>
      </c>
      <c r="G788" s="131" t="str">
        <f>IF(B788&lt;&gt;"",IF(E788&lt;&gt;"",VLOOKUP(E788,Configuration!$C$4:$F$7,4,FALSE),0),"")</f>
        <v/>
      </c>
      <c r="H788" s="131" t="str">
        <f t="shared" si="175"/>
        <v/>
      </c>
      <c r="O788" s="55" t="b">
        <f t="shared" si="168"/>
        <v>0</v>
      </c>
      <c r="P788" s="55">
        <f t="shared" si="169"/>
        <v>0</v>
      </c>
      <c r="Q788" s="55">
        <f t="shared" si="170"/>
        <v>0</v>
      </c>
      <c r="R788" s="55">
        <f t="shared" si="171"/>
        <v>0</v>
      </c>
      <c r="S788" s="55">
        <f t="shared" si="176"/>
        <v>0</v>
      </c>
      <c r="T788" s="55">
        <f t="shared" si="177"/>
        <v>0</v>
      </c>
      <c r="U788" s="55">
        <f t="shared" si="178"/>
        <v>0</v>
      </c>
      <c r="V788" s="55" t="b">
        <f t="shared" si="172"/>
        <v>0</v>
      </c>
      <c r="W788" s="55" t="b">
        <f t="shared" si="173"/>
        <v>0</v>
      </c>
      <c r="X788" s="55" t="b">
        <f t="shared" si="174"/>
        <v>0</v>
      </c>
      <c r="Y788" s="55" t="str">
        <f t="shared" si="179"/>
        <v/>
      </c>
    </row>
    <row r="789" spans="1:25" x14ac:dyDescent="0.2">
      <c r="A789" s="69" t="str">
        <f t="shared" si="167"/>
        <v/>
      </c>
      <c r="G789" s="131" t="str">
        <f>IF(B789&lt;&gt;"",IF(E789&lt;&gt;"",VLOOKUP(E789,Configuration!$C$4:$F$7,4,FALSE),0),"")</f>
        <v/>
      </c>
      <c r="H789" s="131" t="str">
        <f t="shared" si="175"/>
        <v/>
      </c>
      <c r="O789" s="55" t="b">
        <f t="shared" si="168"/>
        <v>0</v>
      </c>
      <c r="P789" s="55">
        <f t="shared" si="169"/>
        <v>0</v>
      </c>
      <c r="Q789" s="55">
        <f t="shared" si="170"/>
        <v>0</v>
      </c>
      <c r="R789" s="55">
        <f t="shared" si="171"/>
        <v>0</v>
      </c>
      <c r="S789" s="55">
        <f t="shared" si="176"/>
        <v>0</v>
      </c>
      <c r="T789" s="55">
        <f t="shared" si="177"/>
        <v>0</v>
      </c>
      <c r="U789" s="55">
        <f t="shared" si="178"/>
        <v>0</v>
      </c>
      <c r="V789" s="55" t="b">
        <f t="shared" si="172"/>
        <v>0</v>
      </c>
      <c r="W789" s="55" t="b">
        <f t="shared" si="173"/>
        <v>0</v>
      </c>
      <c r="X789" s="55" t="b">
        <f t="shared" si="174"/>
        <v>0</v>
      </c>
      <c r="Y789" s="55" t="str">
        <f t="shared" si="179"/>
        <v/>
      </c>
    </row>
    <row r="790" spans="1:25" x14ac:dyDescent="0.2">
      <c r="A790" s="69" t="str">
        <f t="shared" si="167"/>
        <v/>
      </c>
      <c r="G790" s="131" t="str">
        <f>IF(B790&lt;&gt;"",IF(E790&lt;&gt;"",VLOOKUP(E790,Configuration!$C$4:$F$7,4,FALSE),0),"")</f>
        <v/>
      </c>
      <c r="H790" s="131" t="str">
        <f t="shared" si="175"/>
        <v/>
      </c>
      <c r="O790" s="55" t="b">
        <f t="shared" si="168"/>
        <v>0</v>
      </c>
      <c r="P790" s="55">
        <f t="shared" si="169"/>
        <v>0</v>
      </c>
      <c r="Q790" s="55">
        <f t="shared" si="170"/>
        <v>0</v>
      </c>
      <c r="R790" s="55">
        <f t="shared" si="171"/>
        <v>0</v>
      </c>
      <c r="S790" s="55">
        <f t="shared" si="176"/>
        <v>0</v>
      </c>
      <c r="T790" s="55">
        <f t="shared" si="177"/>
        <v>0</v>
      </c>
      <c r="U790" s="55">
        <f t="shared" si="178"/>
        <v>0</v>
      </c>
      <c r="V790" s="55" t="b">
        <f t="shared" si="172"/>
        <v>0</v>
      </c>
      <c r="W790" s="55" t="b">
        <f t="shared" si="173"/>
        <v>0</v>
      </c>
      <c r="X790" s="55" t="b">
        <f t="shared" si="174"/>
        <v>0</v>
      </c>
      <c r="Y790" s="55" t="str">
        <f t="shared" si="179"/>
        <v/>
      </c>
    </row>
    <row r="791" spans="1:25" x14ac:dyDescent="0.2">
      <c r="A791" s="69" t="str">
        <f t="shared" si="167"/>
        <v/>
      </c>
      <c r="G791" s="131" t="str">
        <f>IF(B791&lt;&gt;"",IF(E791&lt;&gt;"",VLOOKUP(E791,Configuration!$C$4:$F$7,4,FALSE),0),"")</f>
        <v/>
      </c>
      <c r="H791" s="131" t="str">
        <f t="shared" si="175"/>
        <v/>
      </c>
      <c r="O791" s="55" t="b">
        <f t="shared" si="168"/>
        <v>0</v>
      </c>
      <c r="P791" s="55">
        <f t="shared" si="169"/>
        <v>0</v>
      </c>
      <c r="Q791" s="55">
        <f t="shared" si="170"/>
        <v>0</v>
      </c>
      <c r="R791" s="55">
        <f t="shared" si="171"/>
        <v>0</v>
      </c>
      <c r="S791" s="55">
        <f t="shared" si="176"/>
        <v>0</v>
      </c>
      <c r="T791" s="55">
        <f t="shared" si="177"/>
        <v>0</v>
      </c>
      <c r="U791" s="55">
        <f t="shared" si="178"/>
        <v>0</v>
      </c>
      <c r="V791" s="55" t="b">
        <f t="shared" si="172"/>
        <v>0</v>
      </c>
      <c r="W791" s="55" t="b">
        <f t="shared" si="173"/>
        <v>0</v>
      </c>
      <c r="X791" s="55" t="b">
        <f t="shared" si="174"/>
        <v>0</v>
      </c>
      <c r="Y791" s="55" t="str">
        <f t="shared" si="179"/>
        <v/>
      </c>
    </row>
    <row r="792" spans="1:25" x14ac:dyDescent="0.2">
      <c r="A792" s="69" t="str">
        <f t="shared" si="167"/>
        <v/>
      </c>
      <c r="G792" s="131" t="str">
        <f>IF(B792&lt;&gt;"",IF(E792&lt;&gt;"",VLOOKUP(E792,Configuration!$C$4:$F$7,4,FALSE),0),"")</f>
        <v/>
      </c>
      <c r="H792" s="131" t="str">
        <f t="shared" si="175"/>
        <v/>
      </c>
      <c r="O792" s="55" t="b">
        <f t="shared" si="168"/>
        <v>0</v>
      </c>
      <c r="P792" s="55">
        <f t="shared" si="169"/>
        <v>0</v>
      </c>
      <c r="Q792" s="55">
        <f t="shared" si="170"/>
        <v>0</v>
      </c>
      <c r="R792" s="55">
        <f t="shared" si="171"/>
        <v>0</v>
      </c>
      <c r="S792" s="55">
        <f t="shared" si="176"/>
        <v>0</v>
      </c>
      <c r="T792" s="55">
        <f t="shared" si="177"/>
        <v>0</v>
      </c>
      <c r="U792" s="55">
        <f t="shared" si="178"/>
        <v>0</v>
      </c>
      <c r="V792" s="55" t="b">
        <f t="shared" si="172"/>
        <v>0</v>
      </c>
      <c r="W792" s="55" t="b">
        <f t="shared" si="173"/>
        <v>0</v>
      </c>
      <c r="X792" s="55" t="b">
        <f t="shared" si="174"/>
        <v>0</v>
      </c>
      <c r="Y792" s="55" t="str">
        <f t="shared" si="179"/>
        <v/>
      </c>
    </row>
    <row r="793" spans="1:25" x14ac:dyDescent="0.2">
      <c r="A793" s="69" t="str">
        <f t="shared" si="167"/>
        <v/>
      </c>
      <c r="G793" s="131" t="str">
        <f>IF(B793&lt;&gt;"",IF(E793&lt;&gt;"",VLOOKUP(E793,Configuration!$C$4:$F$7,4,FALSE),0),"")</f>
        <v/>
      </c>
      <c r="H793" s="131" t="str">
        <f t="shared" si="175"/>
        <v/>
      </c>
      <c r="O793" s="55" t="b">
        <f t="shared" si="168"/>
        <v>0</v>
      </c>
      <c r="P793" s="55">
        <f t="shared" si="169"/>
        <v>0</v>
      </c>
      <c r="Q793" s="55">
        <f t="shared" si="170"/>
        <v>0</v>
      </c>
      <c r="R793" s="55">
        <f t="shared" si="171"/>
        <v>0</v>
      </c>
      <c r="S793" s="55">
        <f t="shared" si="176"/>
        <v>0</v>
      </c>
      <c r="T793" s="55">
        <f t="shared" si="177"/>
        <v>0</v>
      </c>
      <c r="U793" s="55">
        <f t="shared" si="178"/>
        <v>0</v>
      </c>
      <c r="V793" s="55" t="b">
        <f t="shared" si="172"/>
        <v>0</v>
      </c>
      <c r="W793" s="55" t="b">
        <f t="shared" si="173"/>
        <v>0</v>
      </c>
      <c r="X793" s="55" t="b">
        <f t="shared" si="174"/>
        <v>0</v>
      </c>
      <c r="Y793" s="55" t="str">
        <f t="shared" si="179"/>
        <v/>
      </c>
    </row>
    <row r="794" spans="1:25" x14ac:dyDescent="0.2">
      <c r="A794" s="69" t="str">
        <f t="shared" si="167"/>
        <v/>
      </c>
      <c r="G794" s="131" t="str">
        <f>IF(B794&lt;&gt;"",IF(E794&lt;&gt;"",VLOOKUP(E794,Configuration!$C$4:$F$7,4,FALSE),0),"")</f>
        <v/>
      </c>
      <c r="H794" s="131" t="str">
        <f t="shared" si="175"/>
        <v/>
      </c>
      <c r="O794" s="55" t="b">
        <f t="shared" si="168"/>
        <v>0</v>
      </c>
      <c r="P794" s="55">
        <f t="shared" si="169"/>
        <v>0</v>
      </c>
      <c r="Q794" s="55">
        <f t="shared" si="170"/>
        <v>0</v>
      </c>
      <c r="R794" s="55">
        <f t="shared" si="171"/>
        <v>0</v>
      </c>
      <c r="S794" s="55">
        <f t="shared" si="176"/>
        <v>0</v>
      </c>
      <c r="T794" s="55">
        <f t="shared" si="177"/>
        <v>0</v>
      </c>
      <c r="U794" s="55">
        <f t="shared" si="178"/>
        <v>0</v>
      </c>
      <c r="V794" s="55" t="b">
        <f t="shared" si="172"/>
        <v>0</v>
      </c>
      <c r="W794" s="55" t="b">
        <f t="shared" si="173"/>
        <v>0</v>
      </c>
      <c r="X794" s="55" t="b">
        <f t="shared" si="174"/>
        <v>0</v>
      </c>
      <c r="Y794" s="55" t="str">
        <f t="shared" si="179"/>
        <v/>
      </c>
    </row>
    <row r="795" spans="1:25" x14ac:dyDescent="0.2">
      <c r="A795" s="69" t="str">
        <f t="shared" si="167"/>
        <v/>
      </c>
      <c r="G795" s="131" t="str">
        <f>IF(B795&lt;&gt;"",IF(E795&lt;&gt;"",VLOOKUP(E795,Configuration!$C$4:$F$7,4,FALSE),0),"")</f>
        <v/>
      </c>
      <c r="H795" s="131" t="str">
        <f t="shared" si="175"/>
        <v/>
      </c>
      <c r="O795" s="55" t="b">
        <f t="shared" si="168"/>
        <v>0</v>
      </c>
      <c r="P795" s="55">
        <f t="shared" si="169"/>
        <v>0</v>
      </c>
      <c r="Q795" s="55">
        <f t="shared" si="170"/>
        <v>0</v>
      </c>
      <c r="R795" s="55">
        <f t="shared" si="171"/>
        <v>0</v>
      </c>
      <c r="S795" s="55">
        <f t="shared" si="176"/>
        <v>0</v>
      </c>
      <c r="T795" s="55">
        <f t="shared" si="177"/>
        <v>0</v>
      </c>
      <c r="U795" s="55">
        <f t="shared" si="178"/>
        <v>0</v>
      </c>
      <c r="V795" s="55" t="b">
        <f t="shared" si="172"/>
        <v>0</v>
      </c>
      <c r="W795" s="55" t="b">
        <f t="shared" si="173"/>
        <v>0</v>
      </c>
      <c r="X795" s="55" t="b">
        <f t="shared" si="174"/>
        <v>0</v>
      </c>
      <c r="Y795" s="55" t="str">
        <f t="shared" si="179"/>
        <v/>
      </c>
    </row>
    <row r="796" spans="1:25" x14ac:dyDescent="0.2">
      <c r="A796" s="69" t="str">
        <f t="shared" si="167"/>
        <v/>
      </c>
      <c r="G796" s="131" t="str">
        <f>IF(B796&lt;&gt;"",IF(E796&lt;&gt;"",VLOOKUP(E796,Configuration!$C$4:$F$7,4,FALSE),0),"")</f>
        <v/>
      </c>
      <c r="H796" s="131" t="str">
        <f t="shared" si="175"/>
        <v/>
      </c>
      <c r="O796" s="55" t="b">
        <f t="shared" si="168"/>
        <v>0</v>
      </c>
      <c r="P796" s="55">
        <f t="shared" si="169"/>
        <v>0</v>
      </c>
      <c r="Q796" s="55">
        <f t="shared" si="170"/>
        <v>0</v>
      </c>
      <c r="R796" s="55">
        <f t="shared" si="171"/>
        <v>0</v>
      </c>
      <c r="S796" s="55">
        <f t="shared" si="176"/>
        <v>0</v>
      </c>
      <c r="T796" s="55">
        <f t="shared" si="177"/>
        <v>0</v>
      </c>
      <c r="U796" s="55">
        <f t="shared" si="178"/>
        <v>0</v>
      </c>
      <c r="V796" s="55" t="b">
        <f t="shared" si="172"/>
        <v>0</v>
      </c>
      <c r="W796" s="55" t="b">
        <f t="shared" si="173"/>
        <v>0</v>
      </c>
      <c r="X796" s="55" t="b">
        <f t="shared" si="174"/>
        <v>0</v>
      </c>
      <c r="Y796" s="55" t="str">
        <f t="shared" si="179"/>
        <v/>
      </c>
    </row>
    <row r="797" spans="1:25" x14ac:dyDescent="0.2">
      <c r="A797" s="69" t="str">
        <f t="shared" si="167"/>
        <v/>
      </c>
      <c r="G797" s="131" t="str">
        <f>IF(B797&lt;&gt;"",IF(E797&lt;&gt;"",VLOOKUP(E797,Configuration!$C$4:$F$7,4,FALSE),0),"")</f>
        <v/>
      </c>
      <c r="H797" s="131" t="str">
        <f t="shared" si="175"/>
        <v/>
      </c>
      <c r="O797" s="55" t="b">
        <f t="shared" si="168"/>
        <v>0</v>
      </c>
      <c r="P797" s="55">
        <f t="shared" si="169"/>
        <v>0</v>
      </c>
      <c r="Q797" s="55">
        <f t="shared" si="170"/>
        <v>0</v>
      </c>
      <c r="R797" s="55">
        <f t="shared" si="171"/>
        <v>0</v>
      </c>
      <c r="S797" s="55">
        <f t="shared" si="176"/>
        <v>0</v>
      </c>
      <c r="T797" s="55">
        <f t="shared" si="177"/>
        <v>0</v>
      </c>
      <c r="U797" s="55">
        <f t="shared" si="178"/>
        <v>0</v>
      </c>
      <c r="V797" s="55" t="b">
        <f t="shared" si="172"/>
        <v>0</v>
      </c>
      <c r="W797" s="55" t="b">
        <f t="shared" si="173"/>
        <v>0</v>
      </c>
      <c r="X797" s="55" t="b">
        <f t="shared" si="174"/>
        <v>0</v>
      </c>
      <c r="Y797" s="55" t="str">
        <f t="shared" si="179"/>
        <v/>
      </c>
    </row>
    <row r="798" spans="1:25" x14ac:dyDescent="0.2">
      <c r="A798" s="69" t="str">
        <f t="shared" si="167"/>
        <v/>
      </c>
      <c r="G798" s="131" t="str">
        <f>IF(B798&lt;&gt;"",IF(E798&lt;&gt;"",VLOOKUP(E798,Configuration!$C$4:$F$7,4,FALSE),0),"")</f>
        <v/>
      </c>
      <c r="H798" s="131" t="str">
        <f t="shared" si="175"/>
        <v/>
      </c>
      <c r="O798" s="55" t="b">
        <f t="shared" si="168"/>
        <v>0</v>
      </c>
      <c r="P798" s="55">
        <f t="shared" si="169"/>
        <v>0</v>
      </c>
      <c r="Q798" s="55">
        <f t="shared" si="170"/>
        <v>0</v>
      </c>
      <c r="R798" s="55">
        <f t="shared" si="171"/>
        <v>0</v>
      </c>
      <c r="S798" s="55">
        <f t="shared" si="176"/>
        <v>0</v>
      </c>
      <c r="T798" s="55">
        <f t="shared" si="177"/>
        <v>0</v>
      </c>
      <c r="U798" s="55">
        <f t="shared" si="178"/>
        <v>0</v>
      </c>
      <c r="V798" s="55" t="b">
        <f t="shared" si="172"/>
        <v>0</v>
      </c>
      <c r="W798" s="55" t="b">
        <f t="shared" si="173"/>
        <v>0</v>
      </c>
      <c r="X798" s="55" t="b">
        <f t="shared" si="174"/>
        <v>0</v>
      </c>
      <c r="Y798" s="55" t="str">
        <f t="shared" si="179"/>
        <v/>
      </c>
    </row>
    <row r="799" spans="1:25" x14ac:dyDescent="0.2">
      <c r="A799" s="69" t="str">
        <f t="shared" si="167"/>
        <v/>
      </c>
      <c r="G799" s="131" t="str">
        <f>IF(B799&lt;&gt;"",IF(E799&lt;&gt;"",VLOOKUP(E799,Configuration!$C$4:$F$7,4,FALSE),0),"")</f>
        <v/>
      </c>
      <c r="H799" s="131" t="str">
        <f t="shared" si="175"/>
        <v/>
      </c>
      <c r="O799" s="55" t="b">
        <f t="shared" si="168"/>
        <v>0</v>
      </c>
      <c r="P799" s="55">
        <f t="shared" si="169"/>
        <v>0</v>
      </c>
      <c r="Q799" s="55">
        <f t="shared" si="170"/>
        <v>0</v>
      </c>
      <c r="R799" s="55">
        <f t="shared" si="171"/>
        <v>0</v>
      </c>
      <c r="S799" s="55">
        <f t="shared" si="176"/>
        <v>0</v>
      </c>
      <c r="T799" s="55">
        <f t="shared" si="177"/>
        <v>0</v>
      </c>
      <c r="U799" s="55">
        <f t="shared" si="178"/>
        <v>0</v>
      </c>
      <c r="V799" s="55" t="b">
        <f t="shared" si="172"/>
        <v>0</v>
      </c>
      <c r="W799" s="55" t="b">
        <f t="shared" si="173"/>
        <v>0</v>
      </c>
      <c r="X799" s="55" t="b">
        <f t="shared" si="174"/>
        <v>0</v>
      </c>
      <c r="Y799" s="55" t="str">
        <f t="shared" si="179"/>
        <v/>
      </c>
    </row>
    <row r="800" spans="1:25" x14ac:dyDescent="0.2">
      <c r="A800" s="69" t="str">
        <f t="shared" si="167"/>
        <v/>
      </c>
      <c r="G800" s="131" t="str">
        <f>IF(B800&lt;&gt;"",IF(E800&lt;&gt;"",VLOOKUP(E800,Configuration!$C$4:$F$7,4,FALSE),0),"")</f>
        <v/>
      </c>
      <c r="H800" s="131" t="str">
        <f t="shared" si="175"/>
        <v/>
      </c>
      <c r="O800" s="55" t="b">
        <f t="shared" si="168"/>
        <v>0</v>
      </c>
      <c r="P800" s="55">
        <f t="shared" si="169"/>
        <v>0</v>
      </c>
      <c r="Q800" s="55">
        <f t="shared" si="170"/>
        <v>0</v>
      </c>
      <c r="R800" s="55">
        <f t="shared" si="171"/>
        <v>0</v>
      </c>
      <c r="S800" s="55">
        <f t="shared" si="176"/>
        <v>0</v>
      </c>
      <c r="T800" s="55">
        <f t="shared" si="177"/>
        <v>0</v>
      </c>
      <c r="U800" s="55">
        <f t="shared" si="178"/>
        <v>0</v>
      </c>
      <c r="V800" s="55" t="b">
        <f t="shared" si="172"/>
        <v>0</v>
      </c>
      <c r="W800" s="55" t="b">
        <f t="shared" si="173"/>
        <v>0</v>
      </c>
      <c r="X800" s="55" t="b">
        <f t="shared" si="174"/>
        <v>0</v>
      </c>
      <c r="Y800" s="55" t="str">
        <f t="shared" si="179"/>
        <v/>
      </c>
    </row>
    <row r="801" spans="1:25" x14ac:dyDescent="0.2">
      <c r="A801" s="69" t="str">
        <f t="shared" si="167"/>
        <v/>
      </c>
      <c r="G801" s="131" t="str">
        <f>IF(B801&lt;&gt;"",IF(E801&lt;&gt;"",VLOOKUP(E801,Configuration!$C$4:$F$7,4,FALSE),0),"")</f>
        <v/>
      </c>
      <c r="H801" s="131" t="str">
        <f t="shared" si="175"/>
        <v/>
      </c>
      <c r="O801" s="55" t="b">
        <f t="shared" si="168"/>
        <v>0</v>
      </c>
      <c r="P801" s="55">
        <f t="shared" si="169"/>
        <v>0</v>
      </c>
      <c r="Q801" s="55">
        <f t="shared" si="170"/>
        <v>0</v>
      </c>
      <c r="R801" s="55">
        <f t="shared" si="171"/>
        <v>0</v>
      </c>
      <c r="S801" s="55">
        <f t="shared" si="176"/>
        <v>0</v>
      </c>
      <c r="T801" s="55">
        <f t="shared" si="177"/>
        <v>0</v>
      </c>
      <c r="U801" s="55">
        <f t="shared" si="178"/>
        <v>0</v>
      </c>
      <c r="V801" s="55" t="b">
        <f t="shared" si="172"/>
        <v>0</v>
      </c>
      <c r="W801" s="55" t="b">
        <f t="shared" si="173"/>
        <v>0</v>
      </c>
      <c r="X801" s="55" t="b">
        <f t="shared" si="174"/>
        <v>0</v>
      </c>
      <c r="Y801" s="55" t="str">
        <f t="shared" si="179"/>
        <v/>
      </c>
    </row>
    <row r="802" spans="1:25" x14ac:dyDescent="0.2">
      <c r="A802" s="69" t="str">
        <f t="shared" si="167"/>
        <v/>
      </c>
      <c r="G802" s="131" t="str">
        <f>IF(B802&lt;&gt;"",IF(E802&lt;&gt;"",VLOOKUP(E802,Configuration!$C$4:$F$7,4,FALSE),0),"")</f>
        <v/>
      </c>
      <c r="H802" s="131" t="str">
        <f t="shared" si="175"/>
        <v/>
      </c>
      <c r="O802" s="55" t="b">
        <f t="shared" si="168"/>
        <v>0</v>
      </c>
      <c r="P802" s="55">
        <f t="shared" si="169"/>
        <v>0</v>
      </c>
      <c r="Q802" s="55">
        <f t="shared" si="170"/>
        <v>0</v>
      </c>
      <c r="R802" s="55">
        <f t="shared" si="171"/>
        <v>0</v>
      </c>
      <c r="S802" s="55">
        <f t="shared" si="176"/>
        <v>0</v>
      </c>
      <c r="T802" s="55">
        <f t="shared" si="177"/>
        <v>0</v>
      </c>
      <c r="U802" s="55">
        <f t="shared" si="178"/>
        <v>0</v>
      </c>
      <c r="V802" s="55" t="b">
        <f t="shared" si="172"/>
        <v>0</v>
      </c>
      <c r="W802" s="55" t="b">
        <f t="shared" si="173"/>
        <v>0</v>
      </c>
      <c r="X802" s="55" t="b">
        <f t="shared" si="174"/>
        <v>0</v>
      </c>
      <c r="Y802" s="55" t="str">
        <f t="shared" si="179"/>
        <v/>
      </c>
    </row>
    <row r="803" spans="1:25" x14ac:dyDescent="0.2">
      <c r="A803" s="69" t="str">
        <f t="shared" si="167"/>
        <v/>
      </c>
      <c r="G803" s="131" t="str">
        <f>IF(B803&lt;&gt;"",IF(E803&lt;&gt;"",VLOOKUP(E803,Configuration!$C$4:$F$7,4,FALSE),0),"")</f>
        <v/>
      </c>
      <c r="H803" s="131" t="str">
        <f t="shared" si="175"/>
        <v/>
      </c>
      <c r="O803" s="55" t="b">
        <f t="shared" si="168"/>
        <v>0</v>
      </c>
      <c r="P803" s="55">
        <f t="shared" si="169"/>
        <v>0</v>
      </c>
      <c r="Q803" s="55">
        <f t="shared" si="170"/>
        <v>0</v>
      </c>
      <c r="R803" s="55">
        <f t="shared" si="171"/>
        <v>0</v>
      </c>
      <c r="S803" s="55">
        <f t="shared" si="176"/>
        <v>0</v>
      </c>
      <c r="T803" s="55">
        <f t="shared" si="177"/>
        <v>0</v>
      </c>
      <c r="U803" s="55">
        <f t="shared" si="178"/>
        <v>0</v>
      </c>
      <c r="V803" s="55" t="b">
        <f t="shared" si="172"/>
        <v>0</v>
      </c>
      <c r="W803" s="55" t="b">
        <f t="shared" si="173"/>
        <v>0</v>
      </c>
      <c r="X803" s="55" t="b">
        <f t="shared" si="174"/>
        <v>0</v>
      </c>
      <c r="Y803" s="55" t="str">
        <f t="shared" si="179"/>
        <v/>
      </c>
    </row>
    <row r="804" spans="1:25" x14ac:dyDescent="0.2">
      <c r="A804" s="69" t="str">
        <f t="shared" si="167"/>
        <v/>
      </c>
      <c r="G804" s="131" t="str">
        <f>IF(B804&lt;&gt;"",IF(E804&lt;&gt;"",VLOOKUP(E804,Configuration!$C$4:$F$7,4,FALSE),0),"")</f>
        <v/>
      </c>
      <c r="H804" s="131" t="str">
        <f t="shared" si="175"/>
        <v/>
      </c>
      <c r="O804" s="55" t="b">
        <f t="shared" si="168"/>
        <v>0</v>
      </c>
      <c r="P804" s="55">
        <f t="shared" si="169"/>
        <v>0</v>
      </c>
      <c r="Q804" s="55">
        <f t="shared" si="170"/>
        <v>0</v>
      </c>
      <c r="R804" s="55">
        <f t="shared" si="171"/>
        <v>0</v>
      </c>
      <c r="S804" s="55">
        <f t="shared" si="176"/>
        <v>0</v>
      </c>
      <c r="T804" s="55">
        <f t="shared" si="177"/>
        <v>0</v>
      </c>
      <c r="U804" s="55">
        <f t="shared" si="178"/>
        <v>0</v>
      </c>
      <c r="V804" s="55" t="b">
        <f t="shared" si="172"/>
        <v>0</v>
      </c>
      <c r="W804" s="55" t="b">
        <f t="shared" si="173"/>
        <v>0</v>
      </c>
      <c r="X804" s="55" t="b">
        <f t="shared" si="174"/>
        <v>0</v>
      </c>
      <c r="Y804" s="55" t="str">
        <f t="shared" si="179"/>
        <v/>
      </c>
    </row>
    <row r="805" spans="1:25" x14ac:dyDescent="0.2">
      <c r="A805" s="69" t="str">
        <f t="shared" si="167"/>
        <v/>
      </c>
      <c r="G805" s="131" t="str">
        <f>IF(B805&lt;&gt;"",IF(E805&lt;&gt;"",VLOOKUP(E805,Configuration!$C$4:$F$7,4,FALSE),0),"")</f>
        <v/>
      </c>
      <c r="H805" s="131" t="str">
        <f t="shared" si="175"/>
        <v/>
      </c>
      <c r="O805" s="55" t="b">
        <f t="shared" si="168"/>
        <v>0</v>
      </c>
      <c r="P805" s="55">
        <f t="shared" si="169"/>
        <v>0</v>
      </c>
      <c r="Q805" s="55">
        <f t="shared" si="170"/>
        <v>0</v>
      </c>
      <c r="R805" s="55">
        <f t="shared" si="171"/>
        <v>0</v>
      </c>
      <c r="S805" s="55">
        <f t="shared" si="176"/>
        <v>0</v>
      </c>
      <c r="T805" s="55">
        <f t="shared" si="177"/>
        <v>0</v>
      </c>
      <c r="U805" s="55">
        <f t="shared" si="178"/>
        <v>0</v>
      </c>
      <c r="V805" s="55" t="b">
        <f t="shared" si="172"/>
        <v>0</v>
      </c>
      <c r="W805" s="55" t="b">
        <f t="shared" si="173"/>
        <v>0</v>
      </c>
      <c r="X805" s="55" t="b">
        <f t="shared" si="174"/>
        <v>0</v>
      </c>
      <c r="Y805" s="55" t="str">
        <f t="shared" si="179"/>
        <v/>
      </c>
    </row>
    <row r="806" spans="1:25" x14ac:dyDescent="0.2">
      <c r="A806" s="69" t="str">
        <f t="shared" si="167"/>
        <v/>
      </c>
      <c r="G806" s="131" t="str">
        <f>IF(B806&lt;&gt;"",IF(E806&lt;&gt;"",VLOOKUP(E806,Configuration!$C$4:$F$7,4,FALSE),0),"")</f>
        <v/>
      </c>
      <c r="H806" s="131" t="str">
        <f t="shared" si="175"/>
        <v/>
      </c>
      <c r="O806" s="55" t="b">
        <f t="shared" si="168"/>
        <v>0</v>
      </c>
      <c r="P806" s="55">
        <f t="shared" si="169"/>
        <v>0</v>
      </c>
      <c r="Q806" s="55">
        <f t="shared" si="170"/>
        <v>0</v>
      </c>
      <c r="R806" s="55">
        <f t="shared" si="171"/>
        <v>0</v>
      </c>
      <c r="S806" s="55">
        <f t="shared" si="176"/>
        <v>0</v>
      </c>
      <c r="T806" s="55">
        <f t="shared" si="177"/>
        <v>0</v>
      </c>
      <c r="U806" s="55">
        <f t="shared" si="178"/>
        <v>0</v>
      </c>
      <c r="V806" s="55" t="b">
        <f t="shared" si="172"/>
        <v>0</v>
      </c>
      <c r="W806" s="55" t="b">
        <f t="shared" si="173"/>
        <v>0</v>
      </c>
      <c r="X806" s="55" t="b">
        <f t="shared" si="174"/>
        <v>0</v>
      </c>
      <c r="Y806" s="55" t="str">
        <f t="shared" si="179"/>
        <v/>
      </c>
    </row>
    <row r="807" spans="1:25" x14ac:dyDescent="0.2">
      <c r="A807" s="69" t="str">
        <f t="shared" si="167"/>
        <v/>
      </c>
      <c r="G807" s="131" t="str">
        <f>IF(B807&lt;&gt;"",IF(E807&lt;&gt;"",VLOOKUP(E807,Configuration!$C$4:$F$7,4,FALSE),0),"")</f>
        <v/>
      </c>
      <c r="H807" s="131" t="str">
        <f t="shared" si="175"/>
        <v/>
      </c>
      <c r="O807" s="55" t="b">
        <f t="shared" si="168"/>
        <v>0</v>
      </c>
      <c r="P807" s="55">
        <f t="shared" si="169"/>
        <v>0</v>
      </c>
      <c r="Q807" s="55">
        <f t="shared" si="170"/>
        <v>0</v>
      </c>
      <c r="R807" s="55">
        <f t="shared" si="171"/>
        <v>0</v>
      </c>
      <c r="S807" s="55">
        <f t="shared" si="176"/>
        <v>0</v>
      </c>
      <c r="T807" s="55">
        <f t="shared" si="177"/>
        <v>0</v>
      </c>
      <c r="U807" s="55">
        <f t="shared" si="178"/>
        <v>0</v>
      </c>
      <c r="V807" s="55" t="b">
        <f t="shared" si="172"/>
        <v>0</v>
      </c>
      <c r="W807" s="55" t="b">
        <f t="shared" si="173"/>
        <v>0</v>
      </c>
      <c r="X807" s="55" t="b">
        <f t="shared" si="174"/>
        <v>0</v>
      </c>
      <c r="Y807" s="55" t="str">
        <f t="shared" si="179"/>
        <v/>
      </c>
    </row>
    <row r="808" spans="1:25" x14ac:dyDescent="0.2">
      <c r="A808" s="69" t="str">
        <f t="shared" si="167"/>
        <v/>
      </c>
      <c r="G808" s="131" t="str">
        <f>IF(B808&lt;&gt;"",IF(E808&lt;&gt;"",VLOOKUP(E808,Configuration!$C$4:$F$7,4,FALSE),0),"")</f>
        <v/>
      </c>
      <c r="H808" s="131" t="str">
        <f t="shared" si="175"/>
        <v/>
      </c>
      <c r="O808" s="55" t="b">
        <f t="shared" si="168"/>
        <v>0</v>
      </c>
      <c r="P808" s="55">
        <f t="shared" si="169"/>
        <v>0</v>
      </c>
      <c r="Q808" s="55">
        <f t="shared" si="170"/>
        <v>0</v>
      </c>
      <c r="R808" s="55">
        <f t="shared" si="171"/>
        <v>0</v>
      </c>
      <c r="S808" s="55">
        <f t="shared" si="176"/>
        <v>0</v>
      </c>
      <c r="T808" s="55">
        <f t="shared" si="177"/>
        <v>0</v>
      </c>
      <c r="U808" s="55">
        <f t="shared" si="178"/>
        <v>0</v>
      </c>
      <c r="V808" s="55" t="b">
        <f t="shared" si="172"/>
        <v>0</v>
      </c>
      <c r="W808" s="55" t="b">
        <f t="shared" si="173"/>
        <v>0</v>
      </c>
      <c r="X808" s="55" t="b">
        <f t="shared" si="174"/>
        <v>0</v>
      </c>
      <c r="Y808" s="55" t="str">
        <f t="shared" si="179"/>
        <v/>
      </c>
    </row>
    <row r="809" spans="1:25" x14ac:dyDescent="0.2">
      <c r="A809" s="69" t="str">
        <f t="shared" ref="A809:A872" si="180">IF(B809&lt;&gt;"",A808+1,"")</f>
        <v/>
      </c>
      <c r="G809" s="131" t="str">
        <f>IF(B809&lt;&gt;"",IF(E809&lt;&gt;"",VLOOKUP(E809,Configuration!$C$4:$F$7,4,FALSE),0),"")</f>
        <v/>
      </c>
      <c r="H809" s="131" t="str">
        <f t="shared" si="175"/>
        <v/>
      </c>
      <c r="O809" s="55" t="b">
        <f t="shared" ref="O809:O872" si="181">AND(E809=(_tocomplex),(I809)&lt;&gt;_later,(K809)&lt;&gt;_out)</f>
        <v>0</v>
      </c>
      <c r="P809" s="55">
        <f t="shared" ref="P809:P872" si="182">IF(LOWER(I809)=LOWER(_tolaunch),H809,0)</f>
        <v>0</v>
      </c>
      <c r="Q809" s="55">
        <f t="shared" ref="Q809:Q872" si="183">IF(LOWER(I809)=LOWER(_posibletolaunch),H809,0)</f>
        <v>0</v>
      </c>
      <c r="R809" s="55">
        <f t="shared" ref="R809:R872" si="184">IF(LOWER(I809)=LOWER(_later),H809,0)</f>
        <v>0</v>
      </c>
      <c r="S809" s="55">
        <f t="shared" si="176"/>
        <v>0</v>
      </c>
      <c r="T809" s="55">
        <f t="shared" si="177"/>
        <v>0</v>
      </c>
      <c r="U809" s="55">
        <f t="shared" si="178"/>
        <v>0</v>
      </c>
      <c r="V809" s="55" t="b">
        <f t="shared" ref="V809:V872" si="185">AND(I809=_tolaunch,K809&lt;&gt;_out)</f>
        <v>0</v>
      </c>
      <c r="W809" s="55" t="b">
        <f t="shared" ref="W809:W872" si="186">AND(I809=_posibletolaunch,K809&lt;&gt;_out)</f>
        <v>0</v>
      </c>
      <c r="X809" s="55" t="b">
        <f t="shared" ref="X809:X872" si="187">AND(I809=_later,K809&lt;&gt;_out)</f>
        <v>0</v>
      </c>
      <c r="Y809" s="55" t="str">
        <f t="shared" si="179"/>
        <v/>
      </c>
    </row>
    <row r="810" spans="1:25" x14ac:dyDescent="0.2">
      <c r="A810" s="69" t="str">
        <f t="shared" si="180"/>
        <v/>
      </c>
      <c r="G810" s="131" t="str">
        <f>IF(B810&lt;&gt;"",IF(E810&lt;&gt;"",VLOOKUP(E810,Configuration!$C$4:$F$7,4,FALSE),0),"")</f>
        <v/>
      </c>
      <c r="H810" s="131" t="str">
        <f t="shared" si="175"/>
        <v/>
      </c>
      <c r="O810" s="55" t="b">
        <f t="shared" si="181"/>
        <v>0</v>
      </c>
      <c r="P810" s="55">
        <f t="shared" si="182"/>
        <v>0</v>
      </c>
      <c r="Q810" s="55">
        <f t="shared" si="183"/>
        <v>0</v>
      </c>
      <c r="R810" s="55">
        <f t="shared" si="184"/>
        <v>0</v>
      </c>
      <c r="S810" s="55">
        <f t="shared" si="176"/>
        <v>0</v>
      </c>
      <c r="T810" s="55">
        <f t="shared" si="177"/>
        <v>0</v>
      </c>
      <c r="U810" s="55">
        <f t="shared" si="178"/>
        <v>0</v>
      </c>
      <c r="V810" s="55" t="b">
        <f t="shared" si="185"/>
        <v>0</v>
      </c>
      <c r="W810" s="55" t="b">
        <f t="shared" si="186"/>
        <v>0</v>
      </c>
      <c r="X810" s="55" t="b">
        <f t="shared" si="187"/>
        <v>0</v>
      </c>
      <c r="Y810" s="55" t="str">
        <f t="shared" si="179"/>
        <v/>
      </c>
    </row>
    <row r="811" spans="1:25" x14ac:dyDescent="0.2">
      <c r="A811" s="69" t="str">
        <f t="shared" si="180"/>
        <v/>
      </c>
      <c r="G811" s="131" t="str">
        <f>IF(B811&lt;&gt;"",IF(E811&lt;&gt;"",VLOOKUP(E811,Configuration!$C$4:$F$7,4,FALSE),0),"")</f>
        <v/>
      </c>
      <c r="H811" s="131" t="str">
        <f t="shared" si="175"/>
        <v/>
      </c>
      <c r="O811" s="55" t="b">
        <f t="shared" si="181"/>
        <v>0</v>
      </c>
      <c r="P811" s="55">
        <f t="shared" si="182"/>
        <v>0</v>
      </c>
      <c r="Q811" s="55">
        <f t="shared" si="183"/>
        <v>0</v>
      </c>
      <c r="R811" s="55">
        <f t="shared" si="184"/>
        <v>0</v>
      </c>
      <c r="S811" s="55">
        <f t="shared" si="176"/>
        <v>0</v>
      </c>
      <c r="T811" s="55">
        <f t="shared" si="177"/>
        <v>0</v>
      </c>
      <c r="U811" s="55">
        <f t="shared" si="178"/>
        <v>0</v>
      </c>
      <c r="V811" s="55" t="b">
        <f t="shared" si="185"/>
        <v>0</v>
      </c>
      <c r="W811" s="55" t="b">
        <f t="shared" si="186"/>
        <v>0</v>
      </c>
      <c r="X811" s="55" t="b">
        <f t="shared" si="187"/>
        <v>0</v>
      </c>
      <c r="Y811" s="55" t="str">
        <f t="shared" si="179"/>
        <v/>
      </c>
    </row>
    <row r="812" spans="1:25" x14ac:dyDescent="0.2">
      <c r="A812" s="69" t="str">
        <f t="shared" si="180"/>
        <v/>
      </c>
      <c r="G812" s="131" t="str">
        <f>IF(B812&lt;&gt;"",IF(E812&lt;&gt;"",VLOOKUP(E812,Configuration!$C$4:$F$7,4,FALSE),0),"")</f>
        <v/>
      </c>
      <c r="H812" s="131" t="str">
        <f t="shared" si="175"/>
        <v/>
      </c>
      <c r="O812" s="55" t="b">
        <f t="shared" si="181"/>
        <v>0</v>
      </c>
      <c r="P812" s="55">
        <f t="shared" si="182"/>
        <v>0</v>
      </c>
      <c r="Q812" s="55">
        <f t="shared" si="183"/>
        <v>0</v>
      </c>
      <c r="R812" s="55">
        <f t="shared" si="184"/>
        <v>0</v>
      </c>
      <c r="S812" s="55">
        <f t="shared" si="176"/>
        <v>0</v>
      </c>
      <c r="T812" s="55">
        <f t="shared" si="177"/>
        <v>0</v>
      </c>
      <c r="U812" s="55">
        <f t="shared" si="178"/>
        <v>0</v>
      </c>
      <c r="V812" s="55" t="b">
        <f t="shared" si="185"/>
        <v>0</v>
      </c>
      <c r="W812" s="55" t="b">
        <f t="shared" si="186"/>
        <v>0</v>
      </c>
      <c r="X812" s="55" t="b">
        <f t="shared" si="187"/>
        <v>0</v>
      </c>
      <c r="Y812" s="55" t="str">
        <f t="shared" si="179"/>
        <v/>
      </c>
    </row>
    <row r="813" spans="1:25" x14ac:dyDescent="0.2">
      <c r="A813" s="69" t="str">
        <f t="shared" si="180"/>
        <v/>
      </c>
      <c r="G813" s="131" t="str">
        <f>IF(B813&lt;&gt;"",IF(E813&lt;&gt;"",VLOOKUP(E813,Configuration!$C$4:$F$7,4,FALSE),0),"")</f>
        <v/>
      </c>
      <c r="H813" s="131" t="str">
        <f t="shared" si="175"/>
        <v/>
      </c>
      <c r="O813" s="55" t="b">
        <f t="shared" si="181"/>
        <v>0</v>
      </c>
      <c r="P813" s="55">
        <f t="shared" si="182"/>
        <v>0</v>
      </c>
      <c r="Q813" s="55">
        <f t="shared" si="183"/>
        <v>0</v>
      </c>
      <c r="R813" s="55">
        <f t="shared" si="184"/>
        <v>0</v>
      </c>
      <c r="S813" s="55">
        <f t="shared" si="176"/>
        <v>0</v>
      </c>
      <c r="T813" s="55">
        <f t="shared" si="177"/>
        <v>0</v>
      </c>
      <c r="U813" s="55">
        <f t="shared" si="178"/>
        <v>0</v>
      </c>
      <c r="V813" s="55" t="b">
        <f t="shared" si="185"/>
        <v>0</v>
      </c>
      <c r="W813" s="55" t="b">
        <f t="shared" si="186"/>
        <v>0</v>
      </c>
      <c r="X813" s="55" t="b">
        <f t="shared" si="187"/>
        <v>0</v>
      </c>
      <c r="Y813" s="55" t="str">
        <f t="shared" si="179"/>
        <v/>
      </c>
    </row>
    <row r="814" spans="1:25" x14ac:dyDescent="0.2">
      <c r="A814" s="69" t="str">
        <f t="shared" si="180"/>
        <v/>
      </c>
      <c r="G814" s="131" t="str">
        <f>IF(B814&lt;&gt;"",IF(E814&lt;&gt;"",VLOOKUP(E814,Configuration!$C$4:$F$7,4,FALSE),0),"")</f>
        <v/>
      </c>
      <c r="H814" s="131" t="str">
        <f t="shared" si="175"/>
        <v/>
      </c>
      <c r="O814" s="55" t="b">
        <f t="shared" si="181"/>
        <v>0</v>
      </c>
      <c r="P814" s="55">
        <f t="shared" si="182"/>
        <v>0</v>
      </c>
      <c r="Q814" s="55">
        <f t="shared" si="183"/>
        <v>0</v>
      </c>
      <c r="R814" s="55">
        <f t="shared" si="184"/>
        <v>0</v>
      </c>
      <c r="S814" s="55">
        <f t="shared" si="176"/>
        <v>0</v>
      </c>
      <c r="T814" s="55">
        <f t="shared" si="177"/>
        <v>0</v>
      </c>
      <c r="U814" s="55">
        <f t="shared" si="178"/>
        <v>0</v>
      </c>
      <c r="V814" s="55" t="b">
        <f t="shared" si="185"/>
        <v>0</v>
      </c>
      <c r="W814" s="55" t="b">
        <f t="shared" si="186"/>
        <v>0</v>
      </c>
      <c r="X814" s="55" t="b">
        <f t="shared" si="187"/>
        <v>0</v>
      </c>
      <c r="Y814" s="55" t="str">
        <f t="shared" si="179"/>
        <v/>
      </c>
    </row>
    <row r="815" spans="1:25" x14ac:dyDescent="0.2">
      <c r="A815" s="69" t="str">
        <f t="shared" si="180"/>
        <v/>
      </c>
      <c r="G815" s="131" t="str">
        <f>IF(B815&lt;&gt;"",IF(E815&lt;&gt;"",VLOOKUP(E815,Configuration!$C$4:$F$7,4,FALSE),0),"")</f>
        <v/>
      </c>
      <c r="H815" s="131" t="str">
        <f t="shared" si="175"/>
        <v/>
      </c>
      <c r="O815" s="55" t="b">
        <f t="shared" si="181"/>
        <v>0</v>
      </c>
      <c r="P815" s="55">
        <f t="shared" si="182"/>
        <v>0</v>
      </c>
      <c r="Q815" s="55">
        <f t="shared" si="183"/>
        <v>0</v>
      </c>
      <c r="R815" s="55">
        <f t="shared" si="184"/>
        <v>0</v>
      </c>
      <c r="S815" s="55">
        <f t="shared" si="176"/>
        <v>0</v>
      </c>
      <c r="T815" s="55">
        <f t="shared" si="177"/>
        <v>0</v>
      </c>
      <c r="U815" s="55">
        <f t="shared" si="178"/>
        <v>0</v>
      </c>
      <c r="V815" s="55" t="b">
        <f t="shared" si="185"/>
        <v>0</v>
      </c>
      <c r="W815" s="55" t="b">
        <f t="shared" si="186"/>
        <v>0</v>
      </c>
      <c r="X815" s="55" t="b">
        <f t="shared" si="187"/>
        <v>0</v>
      </c>
      <c r="Y815" s="55" t="str">
        <f t="shared" si="179"/>
        <v/>
      </c>
    </row>
    <row r="816" spans="1:25" x14ac:dyDescent="0.2">
      <c r="A816" s="69" t="str">
        <f t="shared" si="180"/>
        <v/>
      </c>
      <c r="G816" s="131" t="str">
        <f>IF(B816&lt;&gt;"",IF(E816&lt;&gt;"",VLOOKUP(E816,Configuration!$C$4:$F$7,4,FALSE),0),"")</f>
        <v/>
      </c>
      <c r="H816" s="131" t="str">
        <f t="shared" si="175"/>
        <v/>
      </c>
      <c r="O816" s="55" t="b">
        <f t="shared" si="181"/>
        <v>0</v>
      </c>
      <c r="P816" s="55">
        <f t="shared" si="182"/>
        <v>0</v>
      </c>
      <c r="Q816" s="55">
        <f t="shared" si="183"/>
        <v>0</v>
      </c>
      <c r="R816" s="55">
        <f t="shared" si="184"/>
        <v>0</v>
      </c>
      <c r="S816" s="55">
        <f t="shared" si="176"/>
        <v>0</v>
      </c>
      <c r="T816" s="55">
        <f t="shared" si="177"/>
        <v>0</v>
      </c>
      <c r="U816" s="55">
        <f t="shared" si="178"/>
        <v>0</v>
      </c>
      <c r="V816" s="55" t="b">
        <f t="shared" si="185"/>
        <v>0</v>
      </c>
      <c r="W816" s="55" t="b">
        <f t="shared" si="186"/>
        <v>0</v>
      </c>
      <c r="X816" s="55" t="b">
        <f t="shared" si="187"/>
        <v>0</v>
      </c>
      <c r="Y816" s="55" t="str">
        <f t="shared" si="179"/>
        <v/>
      </c>
    </row>
    <row r="817" spans="1:25" x14ac:dyDescent="0.2">
      <c r="A817" s="69" t="str">
        <f t="shared" si="180"/>
        <v/>
      </c>
      <c r="G817" s="131" t="str">
        <f>IF(B817&lt;&gt;"",IF(E817&lt;&gt;"",VLOOKUP(E817,Configuration!$C$4:$F$7,4,FALSE),0),"")</f>
        <v/>
      </c>
      <c r="H817" s="131" t="str">
        <f t="shared" si="175"/>
        <v/>
      </c>
      <c r="O817" s="55" t="b">
        <f t="shared" si="181"/>
        <v>0</v>
      </c>
      <c r="P817" s="55">
        <f t="shared" si="182"/>
        <v>0</v>
      </c>
      <c r="Q817" s="55">
        <f t="shared" si="183"/>
        <v>0</v>
      </c>
      <c r="R817" s="55">
        <f t="shared" si="184"/>
        <v>0</v>
      </c>
      <c r="S817" s="55">
        <f t="shared" si="176"/>
        <v>0</v>
      </c>
      <c r="T817" s="55">
        <f t="shared" si="177"/>
        <v>0</v>
      </c>
      <c r="U817" s="55">
        <f t="shared" si="178"/>
        <v>0</v>
      </c>
      <c r="V817" s="55" t="b">
        <f t="shared" si="185"/>
        <v>0</v>
      </c>
      <c r="W817" s="55" t="b">
        <f t="shared" si="186"/>
        <v>0</v>
      </c>
      <c r="X817" s="55" t="b">
        <f t="shared" si="187"/>
        <v>0</v>
      </c>
      <c r="Y817" s="55" t="str">
        <f t="shared" si="179"/>
        <v/>
      </c>
    </row>
    <row r="818" spans="1:25" x14ac:dyDescent="0.2">
      <c r="A818" s="69" t="str">
        <f t="shared" si="180"/>
        <v/>
      </c>
      <c r="G818" s="131" t="str">
        <f>IF(B818&lt;&gt;"",IF(E818&lt;&gt;"",VLOOKUP(E818,Configuration!$C$4:$F$7,4,FALSE),0),"")</f>
        <v/>
      </c>
      <c r="H818" s="131" t="str">
        <f t="shared" si="175"/>
        <v/>
      </c>
      <c r="O818" s="55" t="b">
        <f t="shared" si="181"/>
        <v>0</v>
      </c>
      <c r="P818" s="55">
        <f t="shared" si="182"/>
        <v>0</v>
      </c>
      <c r="Q818" s="55">
        <f t="shared" si="183"/>
        <v>0</v>
      </c>
      <c r="R818" s="55">
        <f t="shared" si="184"/>
        <v>0</v>
      </c>
      <c r="S818" s="55">
        <f t="shared" si="176"/>
        <v>0</v>
      </c>
      <c r="T818" s="55">
        <f t="shared" si="177"/>
        <v>0</v>
      </c>
      <c r="U818" s="55">
        <f t="shared" si="178"/>
        <v>0</v>
      </c>
      <c r="V818" s="55" t="b">
        <f t="shared" si="185"/>
        <v>0</v>
      </c>
      <c r="W818" s="55" t="b">
        <f t="shared" si="186"/>
        <v>0</v>
      </c>
      <c r="X818" s="55" t="b">
        <f t="shared" si="187"/>
        <v>0</v>
      </c>
      <c r="Y818" s="55" t="str">
        <f t="shared" si="179"/>
        <v/>
      </c>
    </row>
    <row r="819" spans="1:25" x14ac:dyDescent="0.2">
      <c r="A819" s="69" t="str">
        <f t="shared" si="180"/>
        <v/>
      </c>
      <c r="G819" s="131" t="str">
        <f>IF(B819&lt;&gt;"",IF(E819&lt;&gt;"",VLOOKUP(E819,Configuration!$C$4:$F$7,4,FALSE),0),"")</f>
        <v/>
      </c>
      <c r="H819" s="131" t="str">
        <f t="shared" si="175"/>
        <v/>
      </c>
      <c r="O819" s="55" t="b">
        <f t="shared" si="181"/>
        <v>0</v>
      </c>
      <c r="P819" s="55">
        <f t="shared" si="182"/>
        <v>0</v>
      </c>
      <c r="Q819" s="55">
        <f t="shared" si="183"/>
        <v>0</v>
      </c>
      <c r="R819" s="55">
        <f t="shared" si="184"/>
        <v>0</v>
      </c>
      <c r="S819" s="55">
        <f t="shared" si="176"/>
        <v>0</v>
      </c>
      <c r="T819" s="55">
        <f t="shared" si="177"/>
        <v>0</v>
      </c>
      <c r="U819" s="55">
        <f t="shared" si="178"/>
        <v>0</v>
      </c>
      <c r="V819" s="55" t="b">
        <f t="shared" si="185"/>
        <v>0</v>
      </c>
      <c r="W819" s="55" t="b">
        <f t="shared" si="186"/>
        <v>0</v>
      </c>
      <c r="X819" s="55" t="b">
        <f t="shared" si="187"/>
        <v>0</v>
      </c>
      <c r="Y819" s="55" t="str">
        <f t="shared" si="179"/>
        <v/>
      </c>
    </row>
    <row r="820" spans="1:25" x14ac:dyDescent="0.2">
      <c r="A820" s="69" t="str">
        <f t="shared" si="180"/>
        <v/>
      </c>
      <c r="G820" s="131" t="str">
        <f>IF(B820&lt;&gt;"",IF(E820&lt;&gt;"",VLOOKUP(E820,Configuration!$C$4:$F$7,4,FALSE),0),"")</f>
        <v/>
      </c>
      <c r="H820" s="131" t="str">
        <f t="shared" si="175"/>
        <v/>
      </c>
      <c r="O820" s="55" t="b">
        <f t="shared" si="181"/>
        <v>0</v>
      </c>
      <c r="P820" s="55">
        <f t="shared" si="182"/>
        <v>0</v>
      </c>
      <c r="Q820" s="55">
        <f t="shared" si="183"/>
        <v>0</v>
      </c>
      <c r="R820" s="55">
        <f t="shared" si="184"/>
        <v>0</v>
      </c>
      <c r="S820" s="55">
        <f t="shared" si="176"/>
        <v>0</v>
      </c>
      <c r="T820" s="55">
        <f t="shared" si="177"/>
        <v>0</v>
      </c>
      <c r="U820" s="55">
        <f t="shared" si="178"/>
        <v>0</v>
      </c>
      <c r="V820" s="55" t="b">
        <f t="shared" si="185"/>
        <v>0</v>
      </c>
      <c r="W820" s="55" t="b">
        <f t="shared" si="186"/>
        <v>0</v>
      </c>
      <c r="X820" s="55" t="b">
        <f t="shared" si="187"/>
        <v>0</v>
      </c>
      <c r="Y820" s="55" t="str">
        <f t="shared" si="179"/>
        <v/>
      </c>
    </row>
    <row r="821" spans="1:25" x14ac:dyDescent="0.2">
      <c r="A821" s="69" t="str">
        <f t="shared" si="180"/>
        <v/>
      </c>
      <c r="G821" s="131" t="str">
        <f>IF(B821&lt;&gt;"",IF(E821&lt;&gt;"",VLOOKUP(E821,Configuration!$C$4:$F$7,4,FALSE),0),"")</f>
        <v/>
      </c>
      <c r="H821" s="131" t="str">
        <f t="shared" si="175"/>
        <v/>
      </c>
      <c r="O821" s="55" t="b">
        <f t="shared" si="181"/>
        <v>0</v>
      </c>
      <c r="P821" s="55">
        <f t="shared" si="182"/>
        <v>0</v>
      </c>
      <c r="Q821" s="55">
        <f t="shared" si="183"/>
        <v>0</v>
      </c>
      <c r="R821" s="55">
        <f t="shared" si="184"/>
        <v>0</v>
      </c>
      <c r="S821" s="55">
        <f t="shared" si="176"/>
        <v>0</v>
      </c>
      <c r="T821" s="55">
        <f t="shared" si="177"/>
        <v>0</v>
      </c>
      <c r="U821" s="55">
        <f t="shared" si="178"/>
        <v>0</v>
      </c>
      <c r="V821" s="55" t="b">
        <f t="shared" si="185"/>
        <v>0</v>
      </c>
      <c r="W821" s="55" t="b">
        <f t="shared" si="186"/>
        <v>0</v>
      </c>
      <c r="X821" s="55" t="b">
        <f t="shared" si="187"/>
        <v>0</v>
      </c>
      <c r="Y821" s="55" t="str">
        <f t="shared" si="179"/>
        <v/>
      </c>
    </row>
    <row r="822" spans="1:25" x14ac:dyDescent="0.2">
      <c r="A822" s="69" t="str">
        <f t="shared" si="180"/>
        <v/>
      </c>
      <c r="G822" s="131" t="str">
        <f>IF(B822&lt;&gt;"",IF(E822&lt;&gt;"",VLOOKUP(E822,Configuration!$C$4:$F$7,4,FALSE),0),"")</f>
        <v/>
      </c>
      <c r="H822" s="131" t="str">
        <f t="shared" si="175"/>
        <v/>
      </c>
      <c r="O822" s="55" t="b">
        <f t="shared" si="181"/>
        <v>0</v>
      </c>
      <c r="P822" s="55">
        <f t="shared" si="182"/>
        <v>0</v>
      </c>
      <c r="Q822" s="55">
        <f t="shared" si="183"/>
        <v>0</v>
      </c>
      <c r="R822" s="55">
        <f t="shared" si="184"/>
        <v>0</v>
      </c>
      <c r="S822" s="55">
        <f t="shared" si="176"/>
        <v>0</v>
      </c>
      <c r="T822" s="55">
        <f t="shared" si="177"/>
        <v>0</v>
      </c>
      <c r="U822" s="55">
        <f t="shared" si="178"/>
        <v>0</v>
      </c>
      <c r="V822" s="55" t="b">
        <f t="shared" si="185"/>
        <v>0</v>
      </c>
      <c r="W822" s="55" t="b">
        <f t="shared" si="186"/>
        <v>0</v>
      </c>
      <c r="X822" s="55" t="b">
        <f t="shared" si="187"/>
        <v>0</v>
      </c>
      <c r="Y822" s="55" t="str">
        <f t="shared" si="179"/>
        <v/>
      </c>
    </row>
    <row r="823" spans="1:25" x14ac:dyDescent="0.2">
      <c r="A823" s="69" t="str">
        <f t="shared" si="180"/>
        <v/>
      </c>
      <c r="G823" s="131" t="str">
        <f>IF(B823&lt;&gt;"",IF(E823&lt;&gt;"",VLOOKUP(E823,Configuration!$C$4:$F$7,4,FALSE),0),"")</f>
        <v/>
      </c>
      <c r="H823" s="131" t="str">
        <f t="shared" si="175"/>
        <v/>
      </c>
      <c r="O823" s="55" t="b">
        <f t="shared" si="181"/>
        <v>0</v>
      </c>
      <c r="P823" s="55">
        <f t="shared" si="182"/>
        <v>0</v>
      </c>
      <c r="Q823" s="55">
        <f t="shared" si="183"/>
        <v>0</v>
      </c>
      <c r="R823" s="55">
        <f t="shared" si="184"/>
        <v>0</v>
      </c>
      <c r="S823" s="55">
        <f t="shared" si="176"/>
        <v>0</v>
      </c>
      <c r="T823" s="55">
        <f t="shared" si="177"/>
        <v>0</v>
      </c>
      <c r="U823" s="55">
        <f t="shared" si="178"/>
        <v>0</v>
      </c>
      <c r="V823" s="55" t="b">
        <f t="shared" si="185"/>
        <v>0</v>
      </c>
      <c r="W823" s="55" t="b">
        <f t="shared" si="186"/>
        <v>0</v>
      </c>
      <c r="X823" s="55" t="b">
        <f t="shared" si="187"/>
        <v>0</v>
      </c>
      <c r="Y823" s="55" t="str">
        <f t="shared" si="179"/>
        <v/>
      </c>
    </row>
    <row r="824" spans="1:25" x14ac:dyDescent="0.2">
      <c r="A824" s="69" t="str">
        <f t="shared" si="180"/>
        <v/>
      </c>
      <c r="G824" s="131" t="str">
        <f>IF(B824&lt;&gt;"",IF(E824&lt;&gt;"",VLOOKUP(E824,Configuration!$C$4:$F$7,4,FALSE),0),"")</f>
        <v/>
      </c>
      <c r="H824" s="131" t="str">
        <f t="shared" si="175"/>
        <v/>
      </c>
      <c r="O824" s="55" t="b">
        <f t="shared" si="181"/>
        <v>0</v>
      </c>
      <c r="P824" s="55">
        <f t="shared" si="182"/>
        <v>0</v>
      </c>
      <c r="Q824" s="55">
        <f t="shared" si="183"/>
        <v>0</v>
      </c>
      <c r="R824" s="55">
        <f t="shared" si="184"/>
        <v>0</v>
      </c>
      <c r="S824" s="55">
        <f t="shared" si="176"/>
        <v>0</v>
      </c>
      <c r="T824" s="55">
        <f t="shared" si="177"/>
        <v>0</v>
      </c>
      <c r="U824" s="55">
        <f t="shared" si="178"/>
        <v>0</v>
      </c>
      <c r="V824" s="55" t="b">
        <f t="shared" si="185"/>
        <v>0</v>
      </c>
      <c r="W824" s="55" t="b">
        <f t="shared" si="186"/>
        <v>0</v>
      </c>
      <c r="X824" s="55" t="b">
        <f t="shared" si="187"/>
        <v>0</v>
      </c>
      <c r="Y824" s="55" t="str">
        <f t="shared" si="179"/>
        <v/>
      </c>
    </row>
    <row r="825" spans="1:25" x14ac:dyDescent="0.2">
      <c r="A825" s="69" t="str">
        <f t="shared" si="180"/>
        <v/>
      </c>
      <c r="G825" s="131" t="str">
        <f>IF(B825&lt;&gt;"",IF(E825&lt;&gt;"",VLOOKUP(E825,Configuration!$C$4:$F$7,4,FALSE),0),"")</f>
        <v/>
      </c>
      <c r="H825" s="131" t="str">
        <f t="shared" si="175"/>
        <v/>
      </c>
      <c r="O825" s="55" t="b">
        <f t="shared" si="181"/>
        <v>0</v>
      </c>
      <c r="P825" s="55">
        <f t="shared" si="182"/>
        <v>0</v>
      </c>
      <c r="Q825" s="55">
        <f t="shared" si="183"/>
        <v>0</v>
      </c>
      <c r="R825" s="55">
        <f t="shared" si="184"/>
        <v>0</v>
      </c>
      <c r="S825" s="55">
        <f t="shared" si="176"/>
        <v>0</v>
      </c>
      <c r="T825" s="55">
        <f t="shared" si="177"/>
        <v>0</v>
      </c>
      <c r="U825" s="55">
        <f t="shared" si="178"/>
        <v>0</v>
      </c>
      <c r="V825" s="55" t="b">
        <f t="shared" si="185"/>
        <v>0</v>
      </c>
      <c r="W825" s="55" t="b">
        <f t="shared" si="186"/>
        <v>0</v>
      </c>
      <c r="X825" s="55" t="b">
        <f t="shared" si="187"/>
        <v>0</v>
      </c>
      <c r="Y825" s="55" t="str">
        <f t="shared" si="179"/>
        <v/>
      </c>
    </row>
    <row r="826" spans="1:25" x14ac:dyDescent="0.2">
      <c r="A826" s="69" t="str">
        <f t="shared" si="180"/>
        <v/>
      </c>
      <c r="G826" s="131" t="str">
        <f>IF(B826&lt;&gt;"",IF(E826&lt;&gt;"",VLOOKUP(E826,Configuration!$C$4:$F$7,4,FALSE),0),"")</f>
        <v/>
      </c>
      <c r="H826" s="131" t="str">
        <f t="shared" si="175"/>
        <v/>
      </c>
      <c r="O826" s="55" t="b">
        <f t="shared" si="181"/>
        <v>0</v>
      </c>
      <c r="P826" s="55">
        <f t="shared" si="182"/>
        <v>0</v>
      </c>
      <c r="Q826" s="55">
        <f t="shared" si="183"/>
        <v>0</v>
      </c>
      <c r="R826" s="55">
        <f t="shared" si="184"/>
        <v>0</v>
      </c>
      <c r="S826" s="55">
        <f t="shared" si="176"/>
        <v>0</v>
      </c>
      <c r="T826" s="55">
        <f t="shared" si="177"/>
        <v>0</v>
      </c>
      <c r="U826" s="55">
        <f t="shared" si="178"/>
        <v>0</v>
      </c>
      <c r="V826" s="55" t="b">
        <f t="shared" si="185"/>
        <v>0</v>
      </c>
      <c r="W826" s="55" t="b">
        <f t="shared" si="186"/>
        <v>0</v>
      </c>
      <c r="X826" s="55" t="b">
        <f t="shared" si="187"/>
        <v>0</v>
      </c>
      <c r="Y826" s="55" t="str">
        <f t="shared" si="179"/>
        <v/>
      </c>
    </row>
    <row r="827" spans="1:25" x14ac:dyDescent="0.2">
      <c r="A827" s="69" t="str">
        <f t="shared" si="180"/>
        <v/>
      </c>
      <c r="G827" s="131" t="str">
        <f>IF(B827&lt;&gt;"",IF(E827&lt;&gt;"",VLOOKUP(E827,Configuration!$C$4:$F$7,4,FALSE),0),"")</f>
        <v/>
      </c>
      <c r="H827" s="131" t="str">
        <f t="shared" si="175"/>
        <v/>
      </c>
      <c r="O827" s="55" t="b">
        <f t="shared" si="181"/>
        <v>0</v>
      </c>
      <c r="P827" s="55">
        <f t="shared" si="182"/>
        <v>0</v>
      </c>
      <c r="Q827" s="55">
        <f t="shared" si="183"/>
        <v>0</v>
      </c>
      <c r="R827" s="55">
        <f t="shared" si="184"/>
        <v>0</v>
      </c>
      <c r="S827" s="55">
        <f t="shared" si="176"/>
        <v>0</v>
      </c>
      <c r="T827" s="55">
        <f t="shared" si="177"/>
        <v>0</v>
      </c>
      <c r="U827" s="55">
        <f t="shared" si="178"/>
        <v>0</v>
      </c>
      <c r="V827" s="55" t="b">
        <f t="shared" si="185"/>
        <v>0</v>
      </c>
      <c r="W827" s="55" t="b">
        <f t="shared" si="186"/>
        <v>0</v>
      </c>
      <c r="X827" s="55" t="b">
        <f t="shared" si="187"/>
        <v>0</v>
      </c>
      <c r="Y827" s="55" t="str">
        <f t="shared" si="179"/>
        <v/>
      </c>
    </row>
    <row r="828" spans="1:25" x14ac:dyDescent="0.2">
      <c r="A828" s="69" t="str">
        <f t="shared" si="180"/>
        <v/>
      </c>
      <c r="G828" s="131" t="str">
        <f>IF(B828&lt;&gt;"",IF(E828&lt;&gt;"",VLOOKUP(E828,Configuration!$C$4:$F$7,4,FALSE),0),"")</f>
        <v/>
      </c>
      <c r="H828" s="131" t="str">
        <f t="shared" si="175"/>
        <v/>
      </c>
      <c r="O828" s="55" t="b">
        <f t="shared" si="181"/>
        <v>0</v>
      </c>
      <c r="P828" s="55">
        <f t="shared" si="182"/>
        <v>0</v>
      </c>
      <c r="Q828" s="55">
        <f t="shared" si="183"/>
        <v>0</v>
      </c>
      <c r="R828" s="55">
        <f t="shared" si="184"/>
        <v>0</v>
      </c>
      <c r="S828" s="55">
        <f t="shared" si="176"/>
        <v>0</v>
      </c>
      <c r="T828" s="55">
        <f t="shared" si="177"/>
        <v>0</v>
      </c>
      <c r="U828" s="55">
        <f t="shared" si="178"/>
        <v>0</v>
      </c>
      <c r="V828" s="55" t="b">
        <f t="shared" si="185"/>
        <v>0</v>
      </c>
      <c r="W828" s="55" t="b">
        <f t="shared" si="186"/>
        <v>0</v>
      </c>
      <c r="X828" s="55" t="b">
        <f t="shared" si="187"/>
        <v>0</v>
      </c>
      <c r="Y828" s="55" t="str">
        <f t="shared" si="179"/>
        <v/>
      </c>
    </row>
    <row r="829" spans="1:25" x14ac:dyDescent="0.2">
      <c r="A829" s="69" t="str">
        <f t="shared" si="180"/>
        <v/>
      </c>
      <c r="G829" s="131" t="str">
        <f>IF(B829&lt;&gt;"",IF(E829&lt;&gt;"",VLOOKUP(E829,Configuration!$C$4:$F$7,4,FALSE),0),"")</f>
        <v/>
      </c>
      <c r="H829" s="131" t="str">
        <f t="shared" si="175"/>
        <v/>
      </c>
      <c r="O829" s="55" t="b">
        <f t="shared" si="181"/>
        <v>0</v>
      </c>
      <c r="P829" s="55">
        <f t="shared" si="182"/>
        <v>0</v>
      </c>
      <c r="Q829" s="55">
        <f t="shared" si="183"/>
        <v>0</v>
      </c>
      <c r="R829" s="55">
        <f t="shared" si="184"/>
        <v>0</v>
      </c>
      <c r="S829" s="55">
        <f t="shared" si="176"/>
        <v>0</v>
      </c>
      <c r="T829" s="55">
        <f t="shared" si="177"/>
        <v>0</v>
      </c>
      <c r="U829" s="55">
        <f t="shared" si="178"/>
        <v>0</v>
      </c>
      <c r="V829" s="55" t="b">
        <f t="shared" si="185"/>
        <v>0</v>
      </c>
      <c r="W829" s="55" t="b">
        <f t="shared" si="186"/>
        <v>0</v>
      </c>
      <c r="X829" s="55" t="b">
        <f t="shared" si="187"/>
        <v>0</v>
      </c>
      <c r="Y829" s="55" t="str">
        <f t="shared" si="179"/>
        <v/>
      </c>
    </row>
    <row r="830" spans="1:25" x14ac:dyDescent="0.2">
      <c r="A830" s="69" t="str">
        <f t="shared" si="180"/>
        <v/>
      </c>
      <c r="G830" s="131" t="str">
        <f>IF(B830&lt;&gt;"",IF(E830&lt;&gt;"",VLOOKUP(E830,Configuration!$C$4:$F$7,4,FALSE),0),"")</f>
        <v/>
      </c>
      <c r="H830" s="131" t="str">
        <f t="shared" si="175"/>
        <v/>
      </c>
      <c r="O830" s="55" t="b">
        <f t="shared" si="181"/>
        <v>0</v>
      </c>
      <c r="P830" s="55">
        <f t="shared" si="182"/>
        <v>0</v>
      </c>
      <c r="Q830" s="55">
        <f t="shared" si="183"/>
        <v>0</v>
      </c>
      <c r="R830" s="55">
        <f t="shared" si="184"/>
        <v>0</v>
      </c>
      <c r="S830" s="55">
        <f t="shared" si="176"/>
        <v>0</v>
      </c>
      <c r="T830" s="55">
        <f t="shared" si="177"/>
        <v>0</v>
      </c>
      <c r="U830" s="55">
        <f t="shared" si="178"/>
        <v>0</v>
      </c>
      <c r="V830" s="55" t="b">
        <f t="shared" si="185"/>
        <v>0</v>
      </c>
      <c r="W830" s="55" t="b">
        <f t="shared" si="186"/>
        <v>0</v>
      </c>
      <c r="X830" s="55" t="b">
        <f t="shared" si="187"/>
        <v>0</v>
      </c>
      <c r="Y830" s="55" t="str">
        <f t="shared" si="179"/>
        <v/>
      </c>
    </row>
    <row r="831" spans="1:25" x14ac:dyDescent="0.2">
      <c r="A831" s="69" t="str">
        <f t="shared" si="180"/>
        <v/>
      </c>
      <c r="G831" s="131" t="str">
        <f>IF(B831&lt;&gt;"",IF(E831&lt;&gt;"",VLOOKUP(E831,Configuration!$C$4:$F$7,4,FALSE),0),"")</f>
        <v/>
      </c>
      <c r="H831" s="131" t="str">
        <f t="shared" si="175"/>
        <v/>
      </c>
      <c r="O831" s="55" t="b">
        <f t="shared" si="181"/>
        <v>0</v>
      </c>
      <c r="P831" s="55">
        <f t="shared" si="182"/>
        <v>0</v>
      </c>
      <c r="Q831" s="55">
        <f t="shared" si="183"/>
        <v>0</v>
      </c>
      <c r="R831" s="55">
        <f t="shared" si="184"/>
        <v>0</v>
      </c>
      <c r="S831" s="55">
        <f t="shared" si="176"/>
        <v>0</v>
      </c>
      <c r="T831" s="55">
        <f t="shared" si="177"/>
        <v>0</v>
      </c>
      <c r="U831" s="55">
        <f t="shared" si="178"/>
        <v>0</v>
      </c>
      <c r="V831" s="55" t="b">
        <f t="shared" si="185"/>
        <v>0</v>
      </c>
      <c r="W831" s="55" t="b">
        <f t="shared" si="186"/>
        <v>0</v>
      </c>
      <c r="X831" s="55" t="b">
        <f t="shared" si="187"/>
        <v>0</v>
      </c>
      <c r="Y831" s="55" t="str">
        <f t="shared" si="179"/>
        <v/>
      </c>
    </row>
    <row r="832" spans="1:25" x14ac:dyDescent="0.2">
      <c r="A832" s="69" t="str">
        <f t="shared" si="180"/>
        <v/>
      </c>
      <c r="G832" s="131" t="str">
        <f>IF(B832&lt;&gt;"",IF(E832&lt;&gt;"",VLOOKUP(E832,Configuration!$C$4:$F$7,4,FALSE),0),"")</f>
        <v/>
      </c>
      <c r="H832" s="131" t="str">
        <f t="shared" si="175"/>
        <v/>
      </c>
      <c r="O832" s="55" t="b">
        <f t="shared" si="181"/>
        <v>0</v>
      </c>
      <c r="P832" s="55">
        <f t="shared" si="182"/>
        <v>0</v>
      </c>
      <c r="Q832" s="55">
        <f t="shared" si="183"/>
        <v>0</v>
      </c>
      <c r="R832" s="55">
        <f t="shared" si="184"/>
        <v>0</v>
      </c>
      <c r="S832" s="55">
        <f t="shared" si="176"/>
        <v>0</v>
      </c>
      <c r="T832" s="55">
        <f t="shared" si="177"/>
        <v>0</v>
      </c>
      <c r="U832" s="55">
        <f t="shared" si="178"/>
        <v>0</v>
      </c>
      <c r="V832" s="55" t="b">
        <f t="shared" si="185"/>
        <v>0</v>
      </c>
      <c r="W832" s="55" t="b">
        <f t="shared" si="186"/>
        <v>0</v>
      </c>
      <c r="X832" s="55" t="b">
        <f t="shared" si="187"/>
        <v>0</v>
      </c>
      <c r="Y832" s="55" t="str">
        <f t="shared" si="179"/>
        <v/>
      </c>
    </row>
    <row r="833" spans="1:25" x14ac:dyDescent="0.2">
      <c r="A833" s="69" t="str">
        <f t="shared" si="180"/>
        <v/>
      </c>
      <c r="G833" s="131" t="str">
        <f>IF(B833&lt;&gt;"",IF(E833&lt;&gt;"",VLOOKUP(E833,Configuration!$C$4:$F$7,4,FALSE),0),"")</f>
        <v/>
      </c>
      <c r="H833" s="131" t="str">
        <f t="shared" si="175"/>
        <v/>
      </c>
      <c r="O833" s="55" t="b">
        <f t="shared" si="181"/>
        <v>0</v>
      </c>
      <c r="P833" s="55">
        <f t="shared" si="182"/>
        <v>0</v>
      </c>
      <c r="Q833" s="55">
        <f t="shared" si="183"/>
        <v>0</v>
      </c>
      <c r="R833" s="55">
        <f t="shared" si="184"/>
        <v>0</v>
      </c>
      <c r="S833" s="55">
        <f t="shared" si="176"/>
        <v>0</v>
      </c>
      <c r="T833" s="55">
        <f t="shared" si="177"/>
        <v>0</v>
      </c>
      <c r="U833" s="55">
        <f t="shared" si="178"/>
        <v>0</v>
      </c>
      <c r="V833" s="55" t="b">
        <f t="shared" si="185"/>
        <v>0</v>
      </c>
      <c r="W833" s="55" t="b">
        <f t="shared" si="186"/>
        <v>0</v>
      </c>
      <c r="X833" s="55" t="b">
        <f t="shared" si="187"/>
        <v>0</v>
      </c>
      <c r="Y833" s="55" t="str">
        <f t="shared" si="179"/>
        <v/>
      </c>
    </row>
    <row r="834" spans="1:25" x14ac:dyDescent="0.2">
      <c r="A834" s="69" t="str">
        <f t="shared" si="180"/>
        <v/>
      </c>
      <c r="G834" s="131" t="str">
        <f>IF(B834&lt;&gt;"",IF(E834&lt;&gt;"",VLOOKUP(E834,Configuration!$C$4:$F$7,4,FALSE),0),"")</f>
        <v/>
      </c>
      <c r="H834" s="131" t="str">
        <f t="shared" si="175"/>
        <v/>
      </c>
      <c r="O834" s="55" t="b">
        <f t="shared" si="181"/>
        <v>0</v>
      </c>
      <c r="P834" s="55">
        <f t="shared" si="182"/>
        <v>0</v>
      </c>
      <c r="Q834" s="55">
        <f t="shared" si="183"/>
        <v>0</v>
      </c>
      <c r="R834" s="55">
        <f t="shared" si="184"/>
        <v>0</v>
      </c>
      <c r="S834" s="55">
        <f t="shared" si="176"/>
        <v>0</v>
      </c>
      <c r="T834" s="55">
        <f t="shared" si="177"/>
        <v>0</v>
      </c>
      <c r="U834" s="55">
        <f t="shared" si="178"/>
        <v>0</v>
      </c>
      <c r="V834" s="55" t="b">
        <f t="shared" si="185"/>
        <v>0</v>
      </c>
      <c r="W834" s="55" t="b">
        <f t="shared" si="186"/>
        <v>0</v>
      </c>
      <c r="X834" s="55" t="b">
        <f t="shared" si="187"/>
        <v>0</v>
      </c>
      <c r="Y834" s="55" t="str">
        <f t="shared" si="179"/>
        <v/>
      </c>
    </row>
    <row r="835" spans="1:25" x14ac:dyDescent="0.2">
      <c r="A835" s="69" t="str">
        <f t="shared" si="180"/>
        <v/>
      </c>
      <c r="G835" s="131" t="str">
        <f>IF(B835&lt;&gt;"",IF(E835&lt;&gt;"",VLOOKUP(E835,Configuration!$C$4:$F$7,4,FALSE),0),"")</f>
        <v/>
      </c>
      <c r="H835" s="131" t="str">
        <f t="shared" si="175"/>
        <v/>
      </c>
      <c r="O835" s="55" t="b">
        <f t="shared" si="181"/>
        <v>0</v>
      </c>
      <c r="P835" s="55">
        <f t="shared" si="182"/>
        <v>0</v>
      </c>
      <c r="Q835" s="55">
        <f t="shared" si="183"/>
        <v>0</v>
      </c>
      <c r="R835" s="55">
        <f t="shared" si="184"/>
        <v>0</v>
      </c>
      <c r="S835" s="55">
        <f t="shared" si="176"/>
        <v>0</v>
      </c>
      <c r="T835" s="55">
        <f t="shared" si="177"/>
        <v>0</v>
      </c>
      <c r="U835" s="55">
        <f t="shared" si="178"/>
        <v>0</v>
      </c>
      <c r="V835" s="55" t="b">
        <f t="shared" si="185"/>
        <v>0</v>
      </c>
      <c r="W835" s="55" t="b">
        <f t="shared" si="186"/>
        <v>0</v>
      </c>
      <c r="X835" s="55" t="b">
        <f t="shared" si="187"/>
        <v>0</v>
      </c>
      <c r="Y835" s="55" t="str">
        <f t="shared" si="179"/>
        <v/>
      </c>
    </row>
    <row r="836" spans="1:25" x14ac:dyDescent="0.2">
      <c r="A836" s="69" t="str">
        <f t="shared" si="180"/>
        <v/>
      </c>
      <c r="G836" s="131" t="str">
        <f>IF(B836&lt;&gt;"",IF(E836&lt;&gt;"",VLOOKUP(E836,Configuration!$C$4:$F$7,4,FALSE),0),"")</f>
        <v/>
      </c>
      <c r="H836" s="131" t="str">
        <f t="shared" si="175"/>
        <v/>
      </c>
      <c r="O836" s="55" t="b">
        <f t="shared" si="181"/>
        <v>0</v>
      </c>
      <c r="P836" s="55">
        <f t="shared" si="182"/>
        <v>0</v>
      </c>
      <c r="Q836" s="55">
        <f t="shared" si="183"/>
        <v>0</v>
      </c>
      <c r="R836" s="55">
        <f t="shared" si="184"/>
        <v>0</v>
      </c>
      <c r="S836" s="55">
        <f t="shared" si="176"/>
        <v>0</v>
      </c>
      <c r="T836" s="55">
        <f t="shared" si="177"/>
        <v>0</v>
      </c>
      <c r="U836" s="55">
        <f t="shared" si="178"/>
        <v>0</v>
      </c>
      <c r="V836" s="55" t="b">
        <f t="shared" si="185"/>
        <v>0</v>
      </c>
      <c r="W836" s="55" t="b">
        <f t="shared" si="186"/>
        <v>0</v>
      </c>
      <c r="X836" s="55" t="b">
        <f t="shared" si="187"/>
        <v>0</v>
      </c>
      <c r="Y836" s="55" t="str">
        <f t="shared" si="179"/>
        <v/>
      </c>
    </row>
    <row r="837" spans="1:25" x14ac:dyDescent="0.2">
      <c r="A837" s="69" t="str">
        <f t="shared" si="180"/>
        <v/>
      </c>
      <c r="G837" s="131" t="str">
        <f>IF(B837&lt;&gt;"",IF(E837&lt;&gt;"",VLOOKUP(E837,Configuration!$C$4:$F$7,4,FALSE),0),"")</f>
        <v/>
      </c>
      <c r="H837" s="131" t="str">
        <f t="shared" ref="H837:H900" si="188">IF(B837&lt;&gt;"",IF(AND(E837&lt;&gt;"",K837&lt;&gt;_out),G837*IF(F837&gt;0,F837,1),0),"")</f>
        <v/>
      </c>
      <c r="O837" s="55" t="b">
        <f t="shared" si="181"/>
        <v>0</v>
      </c>
      <c r="P837" s="55">
        <f t="shared" si="182"/>
        <v>0</v>
      </c>
      <c r="Q837" s="55">
        <f t="shared" si="183"/>
        <v>0</v>
      </c>
      <c r="R837" s="55">
        <f t="shared" si="184"/>
        <v>0</v>
      </c>
      <c r="S837" s="55">
        <f t="shared" ref="S837:S900" si="189">IF(LOWER(I837)=LOWER(_tolaunch),Y837,0)</f>
        <v>0</v>
      </c>
      <c r="T837" s="55">
        <f t="shared" ref="T837:T900" si="190">IF(LOWER(I837)=LOWER(_posibletolaunch),Y837,0)</f>
        <v>0</v>
      </c>
      <c r="U837" s="55">
        <f t="shared" ref="U837:U900" si="191">IF(LOWER(I837)=LOWER(_later),Y837,0)</f>
        <v>0</v>
      </c>
      <c r="V837" s="55" t="b">
        <f t="shared" si="185"/>
        <v>0</v>
      </c>
      <c r="W837" s="55" t="b">
        <f t="shared" si="186"/>
        <v>0</v>
      </c>
      <c r="X837" s="55" t="b">
        <f t="shared" si="187"/>
        <v>0</v>
      </c>
      <c r="Y837" s="55" t="str">
        <f t="shared" ref="Y837:Y900" si="192">IF(B837&lt;&gt;"",IF(AND(E837&lt;&gt;"",K837=_out),G837*IF(F837&gt;0,F837,1),0),"")</f>
        <v/>
      </c>
    </row>
    <row r="838" spans="1:25" x14ac:dyDescent="0.2">
      <c r="A838" s="69" t="str">
        <f t="shared" si="180"/>
        <v/>
      </c>
      <c r="G838" s="131" t="str">
        <f>IF(B838&lt;&gt;"",IF(E838&lt;&gt;"",VLOOKUP(E838,Configuration!$C$4:$F$7,4,FALSE),0),"")</f>
        <v/>
      </c>
      <c r="H838" s="131" t="str">
        <f t="shared" si="188"/>
        <v/>
      </c>
      <c r="O838" s="55" t="b">
        <f t="shared" si="181"/>
        <v>0</v>
      </c>
      <c r="P838" s="55">
        <f t="shared" si="182"/>
        <v>0</v>
      </c>
      <c r="Q838" s="55">
        <f t="shared" si="183"/>
        <v>0</v>
      </c>
      <c r="R838" s="55">
        <f t="shared" si="184"/>
        <v>0</v>
      </c>
      <c r="S838" s="55">
        <f t="shared" si="189"/>
        <v>0</v>
      </c>
      <c r="T838" s="55">
        <f t="shared" si="190"/>
        <v>0</v>
      </c>
      <c r="U838" s="55">
        <f t="shared" si="191"/>
        <v>0</v>
      </c>
      <c r="V838" s="55" t="b">
        <f t="shared" si="185"/>
        <v>0</v>
      </c>
      <c r="W838" s="55" t="b">
        <f t="shared" si="186"/>
        <v>0</v>
      </c>
      <c r="X838" s="55" t="b">
        <f t="shared" si="187"/>
        <v>0</v>
      </c>
      <c r="Y838" s="55" t="str">
        <f t="shared" si="192"/>
        <v/>
      </c>
    </row>
    <row r="839" spans="1:25" x14ac:dyDescent="0.2">
      <c r="A839" s="69" t="str">
        <f t="shared" si="180"/>
        <v/>
      </c>
      <c r="G839" s="131" t="str">
        <f>IF(B839&lt;&gt;"",IF(E839&lt;&gt;"",VLOOKUP(E839,Configuration!$C$4:$F$7,4,FALSE),0),"")</f>
        <v/>
      </c>
      <c r="H839" s="131" t="str">
        <f t="shared" si="188"/>
        <v/>
      </c>
      <c r="O839" s="55" t="b">
        <f t="shared" si="181"/>
        <v>0</v>
      </c>
      <c r="P839" s="55">
        <f t="shared" si="182"/>
        <v>0</v>
      </c>
      <c r="Q839" s="55">
        <f t="shared" si="183"/>
        <v>0</v>
      </c>
      <c r="R839" s="55">
        <f t="shared" si="184"/>
        <v>0</v>
      </c>
      <c r="S839" s="55">
        <f t="shared" si="189"/>
        <v>0</v>
      </c>
      <c r="T839" s="55">
        <f t="shared" si="190"/>
        <v>0</v>
      </c>
      <c r="U839" s="55">
        <f t="shared" si="191"/>
        <v>0</v>
      </c>
      <c r="V839" s="55" t="b">
        <f t="shared" si="185"/>
        <v>0</v>
      </c>
      <c r="W839" s="55" t="b">
        <f t="shared" si="186"/>
        <v>0</v>
      </c>
      <c r="X839" s="55" t="b">
        <f t="shared" si="187"/>
        <v>0</v>
      </c>
      <c r="Y839" s="55" t="str">
        <f t="shared" si="192"/>
        <v/>
      </c>
    </row>
    <row r="840" spans="1:25" x14ac:dyDescent="0.2">
      <c r="A840" s="69" t="str">
        <f t="shared" si="180"/>
        <v/>
      </c>
      <c r="G840" s="131" t="str">
        <f>IF(B840&lt;&gt;"",IF(E840&lt;&gt;"",VLOOKUP(E840,Configuration!$C$4:$F$7,4,FALSE),0),"")</f>
        <v/>
      </c>
      <c r="H840" s="131" t="str">
        <f t="shared" si="188"/>
        <v/>
      </c>
      <c r="O840" s="55" t="b">
        <f t="shared" si="181"/>
        <v>0</v>
      </c>
      <c r="P840" s="55">
        <f t="shared" si="182"/>
        <v>0</v>
      </c>
      <c r="Q840" s="55">
        <f t="shared" si="183"/>
        <v>0</v>
      </c>
      <c r="R840" s="55">
        <f t="shared" si="184"/>
        <v>0</v>
      </c>
      <c r="S840" s="55">
        <f t="shared" si="189"/>
        <v>0</v>
      </c>
      <c r="T840" s="55">
        <f t="shared" si="190"/>
        <v>0</v>
      </c>
      <c r="U840" s="55">
        <f t="shared" si="191"/>
        <v>0</v>
      </c>
      <c r="V840" s="55" t="b">
        <f t="shared" si="185"/>
        <v>0</v>
      </c>
      <c r="W840" s="55" t="b">
        <f t="shared" si="186"/>
        <v>0</v>
      </c>
      <c r="X840" s="55" t="b">
        <f t="shared" si="187"/>
        <v>0</v>
      </c>
      <c r="Y840" s="55" t="str">
        <f t="shared" si="192"/>
        <v/>
      </c>
    </row>
    <row r="841" spans="1:25" x14ac:dyDescent="0.2">
      <c r="A841" s="69" t="str">
        <f t="shared" si="180"/>
        <v/>
      </c>
      <c r="G841" s="131" t="str">
        <f>IF(B841&lt;&gt;"",IF(E841&lt;&gt;"",VLOOKUP(E841,Configuration!$C$4:$F$7,4,FALSE),0),"")</f>
        <v/>
      </c>
      <c r="H841" s="131" t="str">
        <f t="shared" si="188"/>
        <v/>
      </c>
      <c r="O841" s="55" t="b">
        <f t="shared" si="181"/>
        <v>0</v>
      </c>
      <c r="P841" s="55">
        <f t="shared" si="182"/>
        <v>0</v>
      </c>
      <c r="Q841" s="55">
        <f t="shared" si="183"/>
        <v>0</v>
      </c>
      <c r="R841" s="55">
        <f t="shared" si="184"/>
        <v>0</v>
      </c>
      <c r="S841" s="55">
        <f t="shared" si="189"/>
        <v>0</v>
      </c>
      <c r="T841" s="55">
        <f t="shared" si="190"/>
        <v>0</v>
      </c>
      <c r="U841" s="55">
        <f t="shared" si="191"/>
        <v>0</v>
      </c>
      <c r="V841" s="55" t="b">
        <f t="shared" si="185"/>
        <v>0</v>
      </c>
      <c r="W841" s="55" t="b">
        <f t="shared" si="186"/>
        <v>0</v>
      </c>
      <c r="X841" s="55" t="b">
        <f t="shared" si="187"/>
        <v>0</v>
      </c>
      <c r="Y841" s="55" t="str">
        <f t="shared" si="192"/>
        <v/>
      </c>
    </row>
    <row r="842" spans="1:25" x14ac:dyDescent="0.2">
      <c r="A842" s="69" t="str">
        <f t="shared" si="180"/>
        <v/>
      </c>
      <c r="G842" s="131" t="str">
        <f>IF(B842&lt;&gt;"",IF(E842&lt;&gt;"",VLOOKUP(E842,Configuration!$C$4:$F$7,4,FALSE),0),"")</f>
        <v/>
      </c>
      <c r="H842" s="131" t="str">
        <f t="shared" si="188"/>
        <v/>
      </c>
      <c r="O842" s="55" t="b">
        <f t="shared" si="181"/>
        <v>0</v>
      </c>
      <c r="P842" s="55">
        <f t="shared" si="182"/>
        <v>0</v>
      </c>
      <c r="Q842" s="55">
        <f t="shared" si="183"/>
        <v>0</v>
      </c>
      <c r="R842" s="55">
        <f t="shared" si="184"/>
        <v>0</v>
      </c>
      <c r="S842" s="55">
        <f t="shared" si="189"/>
        <v>0</v>
      </c>
      <c r="T842" s="55">
        <f t="shared" si="190"/>
        <v>0</v>
      </c>
      <c r="U842" s="55">
        <f t="shared" si="191"/>
        <v>0</v>
      </c>
      <c r="V842" s="55" t="b">
        <f t="shared" si="185"/>
        <v>0</v>
      </c>
      <c r="W842" s="55" t="b">
        <f t="shared" si="186"/>
        <v>0</v>
      </c>
      <c r="X842" s="55" t="b">
        <f t="shared" si="187"/>
        <v>0</v>
      </c>
      <c r="Y842" s="55" t="str">
        <f t="shared" si="192"/>
        <v/>
      </c>
    </row>
    <row r="843" spans="1:25" x14ac:dyDescent="0.2">
      <c r="A843" s="69" t="str">
        <f t="shared" si="180"/>
        <v/>
      </c>
      <c r="G843" s="131" t="str">
        <f>IF(B843&lt;&gt;"",IF(E843&lt;&gt;"",VLOOKUP(E843,Configuration!$C$4:$F$7,4,FALSE),0),"")</f>
        <v/>
      </c>
      <c r="H843" s="131" t="str">
        <f t="shared" si="188"/>
        <v/>
      </c>
      <c r="O843" s="55" t="b">
        <f t="shared" si="181"/>
        <v>0</v>
      </c>
      <c r="P843" s="55">
        <f t="shared" si="182"/>
        <v>0</v>
      </c>
      <c r="Q843" s="55">
        <f t="shared" si="183"/>
        <v>0</v>
      </c>
      <c r="R843" s="55">
        <f t="shared" si="184"/>
        <v>0</v>
      </c>
      <c r="S843" s="55">
        <f t="shared" si="189"/>
        <v>0</v>
      </c>
      <c r="T843" s="55">
        <f t="shared" si="190"/>
        <v>0</v>
      </c>
      <c r="U843" s="55">
        <f t="shared" si="191"/>
        <v>0</v>
      </c>
      <c r="V843" s="55" t="b">
        <f t="shared" si="185"/>
        <v>0</v>
      </c>
      <c r="W843" s="55" t="b">
        <f t="shared" si="186"/>
        <v>0</v>
      </c>
      <c r="X843" s="55" t="b">
        <f t="shared" si="187"/>
        <v>0</v>
      </c>
      <c r="Y843" s="55" t="str">
        <f t="shared" si="192"/>
        <v/>
      </c>
    </row>
    <row r="844" spans="1:25" x14ac:dyDescent="0.2">
      <c r="A844" s="69" t="str">
        <f t="shared" si="180"/>
        <v/>
      </c>
      <c r="G844" s="131" t="str">
        <f>IF(B844&lt;&gt;"",IF(E844&lt;&gt;"",VLOOKUP(E844,Configuration!$C$4:$F$7,4,FALSE),0),"")</f>
        <v/>
      </c>
      <c r="H844" s="131" t="str">
        <f t="shared" si="188"/>
        <v/>
      </c>
      <c r="O844" s="55" t="b">
        <f t="shared" si="181"/>
        <v>0</v>
      </c>
      <c r="P844" s="55">
        <f t="shared" si="182"/>
        <v>0</v>
      </c>
      <c r="Q844" s="55">
        <f t="shared" si="183"/>
        <v>0</v>
      </c>
      <c r="R844" s="55">
        <f t="shared" si="184"/>
        <v>0</v>
      </c>
      <c r="S844" s="55">
        <f t="shared" si="189"/>
        <v>0</v>
      </c>
      <c r="T844" s="55">
        <f t="shared" si="190"/>
        <v>0</v>
      </c>
      <c r="U844" s="55">
        <f t="shared" si="191"/>
        <v>0</v>
      </c>
      <c r="V844" s="55" t="b">
        <f t="shared" si="185"/>
        <v>0</v>
      </c>
      <c r="W844" s="55" t="b">
        <f t="shared" si="186"/>
        <v>0</v>
      </c>
      <c r="X844" s="55" t="b">
        <f t="shared" si="187"/>
        <v>0</v>
      </c>
      <c r="Y844" s="55" t="str">
        <f t="shared" si="192"/>
        <v/>
      </c>
    </row>
    <row r="845" spans="1:25" x14ac:dyDescent="0.2">
      <c r="A845" s="69" t="str">
        <f t="shared" si="180"/>
        <v/>
      </c>
      <c r="G845" s="131" t="str">
        <f>IF(B845&lt;&gt;"",IF(E845&lt;&gt;"",VLOOKUP(E845,Configuration!$C$4:$F$7,4,FALSE),0),"")</f>
        <v/>
      </c>
      <c r="H845" s="131" t="str">
        <f t="shared" si="188"/>
        <v/>
      </c>
      <c r="O845" s="55" t="b">
        <f t="shared" si="181"/>
        <v>0</v>
      </c>
      <c r="P845" s="55">
        <f t="shared" si="182"/>
        <v>0</v>
      </c>
      <c r="Q845" s="55">
        <f t="shared" si="183"/>
        <v>0</v>
      </c>
      <c r="R845" s="55">
        <f t="shared" si="184"/>
        <v>0</v>
      </c>
      <c r="S845" s="55">
        <f t="shared" si="189"/>
        <v>0</v>
      </c>
      <c r="T845" s="55">
        <f t="shared" si="190"/>
        <v>0</v>
      </c>
      <c r="U845" s="55">
        <f t="shared" si="191"/>
        <v>0</v>
      </c>
      <c r="V845" s="55" t="b">
        <f t="shared" si="185"/>
        <v>0</v>
      </c>
      <c r="W845" s="55" t="b">
        <f t="shared" si="186"/>
        <v>0</v>
      </c>
      <c r="X845" s="55" t="b">
        <f t="shared" si="187"/>
        <v>0</v>
      </c>
      <c r="Y845" s="55" t="str">
        <f t="shared" si="192"/>
        <v/>
      </c>
    </row>
    <row r="846" spans="1:25" x14ac:dyDescent="0.2">
      <c r="A846" s="69" t="str">
        <f t="shared" si="180"/>
        <v/>
      </c>
      <c r="G846" s="131" t="str">
        <f>IF(B846&lt;&gt;"",IF(E846&lt;&gt;"",VLOOKUP(E846,Configuration!$C$4:$F$7,4,FALSE),0),"")</f>
        <v/>
      </c>
      <c r="H846" s="131" t="str">
        <f t="shared" si="188"/>
        <v/>
      </c>
      <c r="O846" s="55" t="b">
        <f t="shared" si="181"/>
        <v>0</v>
      </c>
      <c r="P846" s="55">
        <f t="shared" si="182"/>
        <v>0</v>
      </c>
      <c r="Q846" s="55">
        <f t="shared" si="183"/>
        <v>0</v>
      </c>
      <c r="R846" s="55">
        <f t="shared" si="184"/>
        <v>0</v>
      </c>
      <c r="S846" s="55">
        <f t="shared" si="189"/>
        <v>0</v>
      </c>
      <c r="T846" s="55">
        <f t="shared" si="190"/>
        <v>0</v>
      </c>
      <c r="U846" s="55">
        <f t="shared" si="191"/>
        <v>0</v>
      </c>
      <c r="V846" s="55" t="b">
        <f t="shared" si="185"/>
        <v>0</v>
      </c>
      <c r="W846" s="55" t="b">
        <f t="shared" si="186"/>
        <v>0</v>
      </c>
      <c r="X846" s="55" t="b">
        <f t="shared" si="187"/>
        <v>0</v>
      </c>
      <c r="Y846" s="55" t="str">
        <f t="shared" si="192"/>
        <v/>
      </c>
    </row>
    <row r="847" spans="1:25" x14ac:dyDescent="0.2">
      <c r="A847" s="69" t="str">
        <f t="shared" si="180"/>
        <v/>
      </c>
      <c r="G847" s="131" t="str">
        <f>IF(B847&lt;&gt;"",IF(E847&lt;&gt;"",VLOOKUP(E847,Configuration!$C$4:$F$7,4,FALSE),0),"")</f>
        <v/>
      </c>
      <c r="H847" s="131" t="str">
        <f t="shared" si="188"/>
        <v/>
      </c>
      <c r="O847" s="55" t="b">
        <f t="shared" si="181"/>
        <v>0</v>
      </c>
      <c r="P847" s="55">
        <f t="shared" si="182"/>
        <v>0</v>
      </c>
      <c r="Q847" s="55">
        <f t="shared" si="183"/>
        <v>0</v>
      </c>
      <c r="R847" s="55">
        <f t="shared" si="184"/>
        <v>0</v>
      </c>
      <c r="S847" s="55">
        <f t="shared" si="189"/>
        <v>0</v>
      </c>
      <c r="T847" s="55">
        <f t="shared" si="190"/>
        <v>0</v>
      </c>
      <c r="U847" s="55">
        <f t="shared" si="191"/>
        <v>0</v>
      </c>
      <c r="V847" s="55" t="b">
        <f t="shared" si="185"/>
        <v>0</v>
      </c>
      <c r="W847" s="55" t="b">
        <f t="shared" si="186"/>
        <v>0</v>
      </c>
      <c r="X847" s="55" t="b">
        <f t="shared" si="187"/>
        <v>0</v>
      </c>
      <c r="Y847" s="55" t="str">
        <f t="shared" si="192"/>
        <v/>
      </c>
    </row>
    <row r="848" spans="1:25" x14ac:dyDescent="0.2">
      <c r="A848" s="69" t="str">
        <f t="shared" si="180"/>
        <v/>
      </c>
      <c r="G848" s="131" t="str">
        <f>IF(B848&lt;&gt;"",IF(E848&lt;&gt;"",VLOOKUP(E848,Configuration!$C$4:$F$7,4,FALSE),0),"")</f>
        <v/>
      </c>
      <c r="H848" s="131" t="str">
        <f t="shared" si="188"/>
        <v/>
      </c>
      <c r="O848" s="55" t="b">
        <f t="shared" si="181"/>
        <v>0</v>
      </c>
      <c r="P848" s="55">
        <f t="shared" si="182"/>
        <v>0</v>
      </c>
      <c r="Q848" s="55">
        <f t="shared" si="183"/>
        <v>0</v>
      </c>
      <c r="R848" s="55">
        <f t="shared" si="184"/>
        <v>0</v>
      </c>
      <c r="S848" s="55">
        <f t="shared" si="189"/>
        <v>0</v>
      </c>
      <c r="T848" s="55">
        <f t="shared" si="190"/>
        <v>0</v>
      </c>
      <c r="U848" s="55">
        <f t="shared" si="191"/>
        <v>0</v>
      </c>
      <c r="V848" s="55" t="b">
        <f t="shared" si="185"/>
        <v>0</v>
      </c>
      <c r="W848" s="55" t="b">
        <f t="shared" si="186"/>
        <v>0</v>
      </c>
      <c r="X848" s="55" t="b">
        <f t="shared" si="187"/>
        <v>0</v>
      </c>
      <c r="Y848" s="55" t="str">
        <f t="shared" si="192"/>
        <v/>
      </c>
    </row>
    <row r="849" spans="1:25" x14ac:dyDescent="0.2">
      <c r="A849" s="69" t="str">
        <f t="shared" si="180"/>
        <v/>
      </c>
      <c r="G849" s="131" t="str">
        <f>IF(B849&lt;&gt;"",IF(E849&lt;&gt;"",VLOOKUP(E849,Configuration!$C$4:$F$7,4,FALSE),0),"")</f>
        <v/>
      </c>
      <c r="H849" s="131" t="str">
        <f t="shared" si="188"/>
        <v/>
      </c>
      <c r="O849" s="55" t="b">
        <f t="shared" si="181"/>
        <v>0</v>
      </c>
      <c r="P849" s="55">
        <f t="shared" si="182"/>
        <v>0</v>
      </c>
      <c r="Q849" s="55">
        <f t="shared" si="183"/>
        <v>0</v>
      </c>
      <c r="R849" s="55">
        <f t="shared" si="184"/>
        <v>0</v>
      </c>
      <c r="S849" s="55">
        <f t="shared" si="189"/>
        <v>0</v>
      </c>
      <c r="T849" s="55">
        <f t="shared" si="190"/>
        <v>0</v>
      </c>
      <c r="U849" s="55">
        <f t="shared" si="191"/>
        <v>0</v>
      </c>
      <c r="V849" s="55" t="b">
        <f t="shared" si="185"/>
        <v>0</v>
      </c>
      <c r="W849" s="55" t="b">
        <f t="shared" si="186"/>
        <v>0</v>
      </c>
      <c r="X849" s="55" t="b">
        <f t="shared" si="187"/>
        <v>0</v>
      </c>
      <c r="Y849" s="55" t="str">
        <f t="shared" si="192"/>
        <v/>
      </c>
    </row>
    <row r="850" spans="1:25" x14ac:dyDescent="0.2">
      <c r="A850" s="69" t="str">
        <f t="shared" si="180"/>
        <v/>
      </c>
      <c r="G850" s="131" t="str">
        <f>IF(B850&lt;&gt;"",IF(E850&lt;&gt;"",VLOOKUP(E850,Configuration!$C$4:$F$7,4,FALSE),0),"")</f>
        <v/>
      </c>
      <c r="H850" s="131" t="str">
        <f t="shared" si="188"/>
        <v/>
      </c>
      <c r="O850" s="55" t="b">
        <f t="shared" si="181"/>
        <v>0</v>
      </c>
      <c r="P850" s="55">
        <f t="shared" si="182"/>
        <v>0</v>
      </c>
      <c r="Q850" s="55">
        <f t="shared" si="183"/>
        <v>0</v>
      </c>
      <c r="R850" s="55">
        <f t="shared" si="184"/>
        <v>0</v>
      </c>
      <c r="S850" s="55">
        <f t="shared" si="189"/>
        <v>0</v>
      </c>
      <c r="T850" s="55">
        <f t="shared" si="190"/>
        <v>0</v>
      </c>
      <c r="U850" s="55">
        <f t="shared" si="191"/>
        <v>0</v>
      </c>
      <c r="V850" s="55" t="b">
        <f t="shared" si="185"/>
        <v>0</v>
      </c>
      <c r="W850" s="55" t="b">
        <f t="shared" si="186"/>
        <v>0</v>
      </c>
      <c r="X850" s="55" t="b">
        <f t="shared" si="187"/>
        <v>0</v>
      </c>
      <c r="Y850" s="55" t="str">
        <f t="shared" si="192"/>
        <v/>
      </c>
    </row>
    <row r="851" spans="1:25" x14ac:dyDescent="0.2">
      <c r="A851" s="69" t="str">
        <f t="shared" si="180"/>
        <v/>
      </c>
      <c r="G851" s="131" t="str">
        <f>IF(B851&lt;&gt;"",IF(E851&lt;&gt;"",VLOOKUP(E851,Configuration!$C$4:$F$7,4,FALSE),0),"")</f>
        <v/>
      </c>
      <c r="H851" s="131" t="str">
        <f t="shared" si="188"/>
        <v/>
      </c>
      <c r="O851" s="55" t="b">
        <f t="shared" si="181"/>
        <v>0</v>
      </c>
      <c r="P851" s="55">
        <f t="shared" si="182"/>
        <v>0</v>
      </c>
      <c r="Q851" s="55">
        <f t="shared" si="183"/>
        <v>0</v>
      </c>
      <c r="R851" s="55">
        <f t="shared" si="184"/>
        <v>0</v>
      </c>
      <c r="S851" s="55">
        <f t="shared" si="189"/>
        <v>0</v>
      </c>
      <c r="T851" s="55">
        <f t="shared" si="190"/>
        <v>0</v>
      </c>
      <c r="U851" s="55">
        <f t="shared" si="191"/>
        <v>0</v>
      </c>
      <c r="V851" s="55" t="b">
        <f t="shared" si="185"/>
        <v>0</v>
      </c>
      <c r="W851" s="55" t="b">
        <f t="shared" si="186"/>
        <v>0</v>
      </c>
      <c r="X851" s="55" t="b">
        <f t="shared" si="187"/>
        <v>0</v>
      </c>
      <c r="Y851" s="55" t="str">
        <f t="shared" si="192"/>
        <v/>
      </c>
    </row>
    <row r="852" spans="1:25" x14ac:dyDescent="0.2">
      <c r="A852" s="69" t="str">
        <f t="shared" si="180"/>
        <v/>
      </c>
      <c r="G852" s="131" t="str">
        <f>IF(B852&lt;&gt;"",IF(E852&lt;&gt;"",VLOOKUP(E852,Configuration!$C$4:$F$7,4,FALSE),0),"")</f>
        <v/>
      </c>
      <c r="H852" s="131" t="str">
        <f t="shared" si="188"/>
        <v/>
      </c>
      <c r="O852" s="55" t="b">
        <f t="shared" si="181"/>
        <v>0</v>
      </c>
      <c r="P852" s="55">
        <f t="shared" si="182"/>
        <v>0</v>
      </c>
      <c r="Q852" s="55">
        <f t="shared" si="183"/>
        <v>0</v>
      </c>
      <c r="R852" s="55">
        <f t="shared" si="184"/>
        <v>0</v>
      </c>
      <c r="S852" s="55">
        <f t="shared" si="189"/>
        <v>0</v>
      </c>
      <c r="T852" s="55">
        <f t="shared" si="190"/>
        <v>0</v>
      </c>
      <c r="U852" s="55">
        <f t="shared" si="191"/>
        <v>0</v>
      </c>
      <c r="V852" s="55" t="b">
        <f t="shared" si="185"/>
        <v>0</v>
      </c>
      <c r="W852" s="55" t="b">
        <f t="shared" si="186"/>
        <v>0</v>
      </c>
      <c r="X852" s="55" t="b">
        <f t="shared" si="187"/>
        <v>0</v>
      </c>
      <c r="Y852" s="55" t="str">
        <f t="shared" si="192"/>
        <v/>
      </c>
    </row>
    <row r="853" spans="1:25" x14ac:dyDescent="0.2">
      <c r="A853" s="69" t="str">
        <f t="shared" si="180"/>
        <v/>
      </c>
      <c r="G853" s="131" t="str">
        <f>IF(B853&lt;&gt;"",IF(E853&lt;&gt;"",VLOOKUP(E853,Configuration!$C$4:$F$7,4,FALSE),0),"")</f>
        <v/>
      </c>
      <c r="H853" s="131" t="str">
        <f t="shared" si="188"/>
        <v/>
      </c>
      <c r="O853" s="55" t="b">
        <f t="shared" si="181"/>
        <v>0</v>
      </c>
      <c r="P853" s="55">
        <f t="shared" si="182"/>
        <v>0</v>
      </c>
      <c r="Q853" s="55">
        <f t="shared" si="183"/>
        <v>0</v>
      </c>
      <c r="R853" s="55">
        <f t="shared" si="184"/>
        <v>0</v>
      </c>
      <c r="S853" s="55">
        <f t="shared" si="189"/>
        <v>0</v>
      </c>
      <c r="T853" s="55">
        <f t="shared" si="190"/>
        <v>0</v>
      </c>
      <c r="U853" s="55">
        <f t="shared" si="191"/>
        <v>0</v>
      </c>
      <c r="V853" s="55" t="b">
        <f t="shared" si="185"/>
        <v>0</v>
      </c>
      <c r="W853" s="55" t="b">
        <f t="shared" si="186"/>
        <v>0</v>
      </c>
      <c r="X853" s="55" t="b">
        <f t="shared" si="187"/>
        <v>0</v>
      </c>
      <c r="Y853" s="55" t="str">
        <f t="shared" si="192"/>
        <v/>
      </c>
    </row>
    <row r="854" spans="1:25" x14ac:dyDescent="0.2">
      <c r="A854" s="69" t="str">
        <f t="shared" si="180"/>
        <v/>
      </c>
      <c r="G854" s="131" t="str">
        <f>IF(B854&lt;&gt;"",IF(E854&lt;&gt;"",VLOOKUP(E854,Configuration!$C$4:$F$7,4,FALSE),0),"")</f>
        <v/>
      </c>
      <c r="H854" s="131" t="str">
        <f t="shared" si="188"/>
        <v/>
      </c>
      <c r="O854" s="55" t="b">
        <f t="shared" si="181"/>
        <v>0</v>
      </c>
      <c r="P854" s="55">
        <f t="shared" si="182"/>
        <v>0</v>
      </c>
      <c r="Q854" s="55">
        <f t="shared" si="183"/>
        <v>0</v>
      </c>
      <c r="R854" s="55">
        <f t="shared" si="184"/>
        <v>0</v>
      </c>
      <c r="S854" s="55">
        <f t="shared" si="189"/>
        <v>0</v>
      </c>
      <c r="T854" s="55">
        <f t="shared" si="190"/>
        <v>0</v>
      </c>
      <c r="U854" s="55">
        <f t="shared" si="191"/>
        <v>0</v>
      </c>
      <c r="V854" s="55" t="b">
        <f t="shared" si="185"/>
        <v>0</v>
      </c>
      <c r="W854" s="55" t="b">
        <f t="shared" si="186"/>
        <v>0</v>
      </c>
      <c r="X854" s="55" t="b">
        <f t="shared" si="187"/>
        <v>0</v>
      </c>
      <c r="Y854" s="55" t="str">
        <f t="shared" si="192"/>
        <v/>
      </c>
    </row>
    <row r="855" spans="1:25" x14ac:dyDescent="0.2">
      <c r="A855" s="69" t="str">
        <f t="shared" si="180"/>
        <v/>
      </c>
      <c r="G855" s="131" t="str">
        <f>IF(B855&lt;&gt;"",IF(E855&lt;&gt;"",VLOOKUP(E855,Configuration!$C$4:$F$7,4,FALSE),0),"")</f>
        <v/>
      </c>
      <c r="H855" s="131" t="str">
        <f t="shared" si="188"/>
        <v/>
      </c>
      <c r="O855" s="55" t="b">
        <f t="shared" si="181"/>
        <v>0</v>
      </c>
      <c r="P855" s="55">
        <f t="shared" si="182"/>
        <v>0</v>
      </c>
      <c r="Q855" s="55">
        <f t="shared" si="183"/>
        <v>0</v>
      </c>
      <c r="R855" s="55">
        <f t="shared" si="184"/>
        <v>0</v>
      </c>
      <c r="S855" s="55">
        <f t="shared" si="189"/>
        <v>0</v>
      </c>
      <c r="T855" s="55">
        <f t="shared" si="190"/>
        <v>0</v>
      </c>
      <c r="U855" s="55">
        <f t="shared" si="191"/>
        <v>0</v>
      </c>
      <c r="V855" s="55" t="b">
        <f t="shared" si="185"/>
        <v>0</v>
      </c>
      <c r="W855" s="55" t="b">
        <f t="shared" si="186"/>
        <v>0</v>
      </c>
      <c r="X855" s="55" t="b">
        <f t="shared" si="187"/>
        <v>0</v>
      </c>
      <c r="Y855" s="55" t="str">
        <f t="shared" si="192"/>
        <v/>
      </c>
    </row>
    <row r="856" spans="1:25" x14ac:dyDescent="0.2">
      <c r="A856" s="69" t="str">
        <f t="shared" si="180"/>
        <v/>
      </c>
      <c r="G856" s="131" t="str">
        <f>IF(B856&lt;&gt;"",IF(E856&lt;&gt;"",VLOOKUP(E856,Configuration!$C$4:$F$7,4,FALSE),0),"")</f>
        <v/>
      </c>
      <c r="H856" s="131" t="str">
        <f t="shared" si="188"/>
        <v/>
      </c>
      <c r="O856" s="55" t="b">
        <f t="shared" si="181"/>
        <v>0</v>
      </c>
      <c r="P856" s="55">
        <f t="shared" si="182"/>
        <v>0</v>
      </c>
      <c r="Q856" s="55">
        <f t="shared" si="183"/>
        <v>0</v>
      </c>
      <c r="R856" s="55">
        <f t="shared" si="184"/>
        <v>0</v>
      </c>
      <c r="S856" s="55">
        <f t="shared" si="189"/>
        <v>0</v>
      </c>
      <c r="T856" s="55">
        <f t="shared" si="190"/>
        <v>0</v>
      </c>
      <c r="U856" s="55">
        <f t="shared" si="191"/>
        <v>0</v>
      </c>
      <c r="V856" s="55" t="b">
        <f t="shared" si="185"/>
        <v>0</v>
      </c>
      <c r="W856" s="55" t="b">
        <f t="shared" si="186"/>
        <v>0</v>
      </c>
      <c r="X856" s="55" t="b">
        <f t="shared" si="187"/>
        <v>0</v>
      </c>
      <c r="Y856" s="55" t="str">
        <f t="shared" si="192"/>
        <v/>
      </c>
    </row>
    <row r="857" spans="1:25" x14ac:dyDescent="0.2">
      <c r="A857" s="69" t="str">
        <f t="shared" si="180"/>
        <v/>
      </c>
      <c r="G857" s="131" t="str">
        <f>IF(B857&lt;&gt;"",IF(E857&lt;&gt;"",VLOOKUP(E857,Configuration!$C$4:$F$7,4,FALSE),0),"")</f>
        <v/>
      </c>
      <c r="H857" s="131" t="str">
        <f t="shared" si="188"/>
        <v/>
      </c>
      <c r="O857" s="55" t="b">
        <f t="shared" si="181"/>
        <v>0</v>
      </c>
      <c r="P857" s="55">
        <f t="shared" si="182"/>
        <v>0</v>
      </c>
      <c r="Q857" s="55">
        <f t="shared" si="183"/>
        <v>0</v>
      </c>
      <c r="R857" s="55">
        <f t="shared" si="184"/>
        <v>0</v>
      </c>
      <c r="S857" s="55">
        <f t="shared" si="189"/>
        <v>0</v>
      </c>
      <c r="T857" s="55">
        <f t="shared" si="190"/>
        <v>0</v>
      </c>
      <c r="U857" s="55">
        <f t="shared" si="191"/>
        <v>0</v>
      </c>
      <c r="V857" s="55" t="b">
        <f t="shared" si="185"/>
        <v>0</v>
      </c>
      <c r="W857" s="55" t="b">
        <f t="shared" si="186"/>
        <v>0</v>
      </c>
      <c r="X857" s="55" t="b">
        <f t="shared" si="187"/>
        <v>0</v>
      </c>
      <c r="Y857" s="55" t="str">
        <f t="shared" si="192"/>
        <v/>
      </c>
    </row>
    <row r="858" spans="1:25" x14ac:dyDescent="0.2">
      <c r="A858" s="69" t="str">
        <f t="shared" si="180"/>
        <v/>
      </c>
      <c r="G858" s="131" t="str">
        <f>IF(B858&lt;&gt;"",IF(E858&lt;&gt;"",VLOOKUP(E858,Configuration!$C$4:$F$7,4,FALSE),0),"")</f>
        <v/>
      </c>
      <c r="H858" s="131" t="str">
        <f t="shared" si="188"/>
        <v/>
      </c>
      <c r="O858" s="55" t="b">
        <f t="shared" si="181"/>
        <v>0</v>
      </c>
      <c r="P858" s="55">
        <f t="shared" si="182"/>
        <v>0</v>
      </c>
      <c r="Q858" s="55">
        <f t="shared" si="183"/>
        <v>0</v>
      </c>
      <c r="R858" s="55">
        <f t="shared" si="184"/>
        <v>0</v>
      </c>
      <c r="S858" s="55">
        <f t="shared" si="189"/>
        <v>0</v>
      </c>
      <c r="T858" s="55">
        <f t="shared" si="190"/>
        <v>0</v>
      </c>
      <c r="U858" s="55">
        <f t="shared" si="191"/>
        <v>0</v>
      </c>
      <c r="V858" s="55" t="b">
        <f t="shared" si="185"/>
        <v>0</v>
      </c>
      <c r="W858" s="55" t="b">
        <f t="shared" si="186"/>
        <v>0</v>
      </c>
      <c r="X858" s="55" t="b">
        <f t="shared" si="187"/>
        <v>0</v>
      </c>
      <c r="Y858" s="55" t="str">
        <f t="shared" si="192"/>
        <v/>
      </c>
    </row>
    <row r="859" spans="1:25" x14ac:dyDescent="0.2">
      <c r="A859" s="69" t="str">
        <f t="shared" si="180"/>
        <v/>
      </c>
      <c r="G859" s="131" t="str">
        <f>IF(B859&lt;&gt;"",IF(E859&lt;&gt;"",VLOOKUP(E859,Configuration!$C$4:$F$7,4,FALSE),0),"")</f>
        <v/>
      </c>
      <c r="H859" s="131" t="str">
        <f t="shared" si="188"/>
        <v/>
      </c>
      <c r="O859" s="55" t="b">
        <f t="shared" si="181"/>
        <v>0</v>
      </c>
      <c r="P859" s="55">
        <f t="shared" si="182"/>
        <v>0</v>
      </c>
      <c r="Q859" s="55">
        <f t="shared" si="183"/>
        <v>0</v>
      </c>
      <c r="R859" s="55">
        <f t="shared" si="184"/>
        <v>0</v>
      </c>
      <c r="S859" s="55">
        <f t="shared" si="189"/>
        <v>0</v>
      </c>
      <c r="T859" s="55">
        <f t="shared" si="190"/>
        <v>0</v>
      </c>
      <c r="U859" s="55">
        <f t="shared" si="191"/>
        <v>0</v>
      </c>
      <c r="V859" s="55" t="b">
        <f t="shared" si="185"/>
        <v>0</v>
      </c>
      <c r="W859" s="55" t="b">
        <f t="shared" si="186"/>
        <v>0</v>
      </c>
      <c r="X859" s="55" t="b">
        <f t="shared" si="187"/>
        <v>0</v>
      </c>
      <c r="Y859" s="55" t="str">
        <f t="shared" si="192"/>
        <v/>
      </c>
    </row>
    <row r="860" spans="1:25" x14ac:dyDescent="0.2">
      <c r="A860" s="69" t="str">
        <f t="shared" si="180"/>
        <v/>
      </c>
      <c r="G860" s="131" t="str">
        <f>IF(B860&lt;&gt;"",IF(E860&lt;&gt;"",VLOOKUP(E860,Configuration!$C$4:$F$7,4,FALSE),0),"")</f>
        <v/>
      </c>
      <c r="H860" s="131" t="str">
        <f t="shared" si="188"/>
        <v/>
      </c>
      <c r="O860" s="55" t="b">
        <f t="shared" si="181"/>
        <v>0</v>
      </c>
      <c r="P860" s="55">
        <f t="shared" si="182"/>
        <v>0</v>
      </c>
      <c r="Q860" s="55">
        <f t="shared" si="183"/>
        <v>0</v>
      </c>
      <c r="R860" s="55">
        <f t="shared" si="184"/>
        <v>0</v>
      </c>
      <c r="S860" s="55">
        <f t="shared" si="189"/>
        <v>0</v>
      </c>
      <c r="T860" s="55">
        <f t="shared" si="190"/>
        <v>0</v>
      </c>
      <c r="U860" s="55">
        <f t="shared" si="191"/>
        <v>0</v>
      </c>
      <c r="V860" s="55" t="b">
        <f t="shared" si="185"/>
        <v>0</v>
      </c>
      <c r="W860" s="55" t="b">
        <f t="shared" si="186"/>
        <v>0</v>
      </c>
      <c r="X860" s="55" t="b">
        <f t="shared" si="187"/>
        <v>0</v>
      </c>
      <c r="Y860" s="55" t="str">
        <f t="shared" si="192"/>
        <v/>
      </c>
    </row>
    <row r="861" spans="1:25" x14ac:dyDescent="0.2">
      <c r="A861" s="69" t="str">
        <f t="shared" si="180"/>
        <v/>
      </c>
      <c r="G861" s="131" t="str">
        <f>IF(B861&lt;&gt;"",IF(E861&lt;&gt;"",VLOOKUP(E861,Configuration!$C$4:$F$7,4,FALSE),0),"")</f>
        <v/>
      </c>
      <c r="H861" s="131" t="str">
        <f t="shared" si="188"/>
        <v/>
      </c>
      <c r="O861" s="55" t="b">
        <f t="shared" si="181"/>
        <v>0</v>
      </c>
      <c r="P861" s="55">
        <f t="shared" si="182"/>
        <v>0</v>
      </c>
      <c r="Q861" s="55">
        <f t="shared" si="183"/>
        <v>0</v>
      </c>
      <c r="R861" s="55">
        <f t="shared" si="184"/>
        <v>0</v>
      </c>
      <c r="S861" s="55">
        <f t="shared" si="189"/>
        <v>0</v>
      </c>
      <c r="T861" s="55">
        <f t="shared" si="190"/>
        <v>0</v>
      </c>
      <c r="U861" s="55">
        <f t="shared" si="191"/>
        <v>0</v>
      </c>
      <c r="V861" s="55" t="b">
        <f t="shared" si="185"/>
        <v>0</v>
      </c>
      <c r="W861" s="55" t="b">
        <f t="shared" si="186"/>
        <v>0</v>
      </c>
      <c r="X861" s="55" t="b">
        <f t="shared" si="187"/>
        <v>0</v>
      </c>
      <c r="Y861" s="55" t="str">
        <f t="shared" si="192"/>
        <v/>
      </c>
    </row>
    <row r="862" spans="1:25" x14ac:dyDescent="0.2">
      <c r="A862" s="69" t="str">
        <f t="shared" si="180"/>
        <v/>
      </c>
      <c r="G862" s="131" t="str">
        <f>IF(B862&lt;&gt;"",IF(E862&lt;&gt;"",VLOOKUP(E862,Configuration!$C$4:$F$7,4,FALSE),0),"")</f>
        <v/>
      </c>
      <c r="H862" s="131" t="str">
        <f t="shared" si="188"/>
        <v/>
      </c>
      <c r="O862" s="55" t="b">
        <f t="shared" si="181"/>
        <v>0</v>
      </c>
      <c r="P862" s="55">
        <f t="shared" si="182"/>
        <v>0</v>
      </c>
      <c r="Q862" s="55">
        <f t="shared" si="183"/>
        <v>0</v>
      </c>
      <c r="R862" s="55">
        <f t="shared" si="184"/>
        <v>0</v>
      </c>
      <c r="S862" s="55">
        <f t="shared" si="189"/>
        <v>0</v>
      </c>
      <c r="T862" s="55">
        <f t="shared" si="190"/>
        <v>0</v>
      </c>
      <c r="U862" s="55">
        <f t="shared" si="191"/>
        <v>0</v>
      </c>
      <c r="V862" s="55" t="b">
        <f t="shared" si="185"/>
        <v>0</v>
      </c>
      <c r="W862" s="55" t="b">
        <f t="shared" si="186"/>
        <v>0</v>
      </c>
      <c r="X862" s="55" t="b">
        <f t="shared" si="187"/>
        <v>0</v>
      </c>
      <c r="Y862" s="55" t="str">
        <f t="shared" si="192"/>
        <v/>
      </c>
    </row>
    <row r="863" spans="1:25" x14ac:dyDescent="0.2">
      <c r="A863" s="69" t="str">
        <f t="shared" si="180"/>
        <v/>
      </c>
      <c r="G863" s="131" t="str">
        <f>IF(B863&lt;&gt;"",IF(E863&lt;&gt;"",VLOOKUP(E863,Configuration!$C$4:$F$7,4,FALSE),0),"")</f>
        <v/>
      </c>
      <c r="H863" s="131" t="str">
        <f t="shared" si="188"/>
        <v/>
      </c>
      <c r="O863" s="55" t="b">
        <f t="shared" si="181"/>
        <v>0</v>
      </c>
      <c r="P863" s="55">
        <f t="shared" si="182"/>
        <v>0</v>
      </c>
      <c r="Q863" s="55">
        <f t="shared" si="183"/>
        <v>0</v>
      </c>
      <c r="R863" s="55">
        <f t="shared" si="184"/>
        <v>0</v>
      </c>
      <c r="S863" s="55">
        <f t="shared" si="189"/>
        <v>0</v>
      </c>
      <c r="T863" s="55">
        <f t="shared" si="190"/>
        <v>0</v>
      </c>
      <c r="U863" s="55">
        <f t="shared" si="191"/>
        <v>0</v>
      </c>
      <c r="V863" s="55" t="b">
        <f t="shared" si="185"/>
        <v>0</v>
      </c>
      <c r="W863" s="55" t="b">
        <f t="shared" si="186"/>
        <v>0</v>
      </c>
      <c r="X863" s="55" t="b">
        <f t="shared" si="187"/>
        <v>0</v>
      </c>
      <c r="Y863" s="55" t="str">
        <f t="shared" si="192"/>
        <v/>
      </c>
    </row>
    <row r="864" spans="1:25" x14ac:dyDescent="0.2">
      <c r="A864" s="69" t="str">
        <f t="shared" si="180"/>
        <v/>
      </c>
      <c r="G864" s="131" t="str">
        <f>IF(B864&lt;&gt;"",IF(E864&lt;&gt;"",VLOOKUP(E864,Configuration!$C$4:$F$7,4,FALSE),0),"")</f>
        <v/>
      </c>
      <c r="H864" s="131" t="str">
        <f t="shared" si="188"/>
        <v/>
      </c>
      <c r="O864" s="55" t="b">
        <f t="shared" si="181"/>
        <v>0</v>
      </c>
      <c r="P864" s="55">
        <f t="shared" si="182"/>
        <v>0</v>
      </c>
      <c r="Q864" s="55">
        <f t="shared" si="183"/>
        <v>0</v>
      </c>
      <c r="R864" s="55">
        <f t="shared" si="184"/>
        <v>0</v>
      </c>
      <c r="S864" s="55">
        <f t="shared" si="189"/>
        <v>0</v>
      </c>
      <c r="T864" s="55">
        <f t="shared" si="190"/>
        <v>0</v>
      </c>
      <c r="U864" s="55">
        <f t="shared" si="191"/>
        <v>0</v>
      </c>
      <c r="V864" s="55" t="b">
        <f t="shared" si="185"/>
        <v>0</v>
      </c>
      <c r="W864" s="55" t="b">
        <f t="shared" si="186"/>
        <v>0</v>
      </c>
      <c r="X864" s="55" t="b">
        <f t="shared" si="187"/>
        <v>0</v>
      </c>
      <c r="Y864" s="55" t="str">
        <f t="shared" si="192"/>
        <v/>
      </c>
    </row>
    <row r="865" spans="1:25" x14ac:dyDescent="0.2">
      <c r="A865" s="69" t="str">
        <f t="shared" si="180"/>
        <v/>
      </c>
      <c r="G865" s="131" t="str">
        <f>IF(B865&lt;&gt;"",IF(E865&lt;&gt;"",VLOOKUP(E865,Configuration!$C$4:$F$7,4,FALSE),0),"")</f>
        <v/>
      </c>
      <c r="H865" s="131" t="str">
        <f t="shared" si="188"/>
        <v/>
      </c>
      <c r="O865" s="55" t="b">
        <f t="shared" si="181"/>
        <v>0</v>
      </c>
      <c r="P865" s="55">
        <f t="shared" si="182"/>
        <v>0</v>
      </c>
      <c r="Q865" s="55">
        <f t="shared" si="183"/>
        <v>0</v>
      </c>
      <c r="R865" s="55">
        <f t="shared" si="184"/>
        <v>0</v>
      </c>
      <c r="S865" s="55">
        <f t="shared" si="189"/>
        <v>0</v>
      </c>
      <c r="T865" s="55">
        <f t="shared" si="190"/>
        <v>0</v>
      </c>
      <c r="U865" s="55">
        <f t="shared" si="191"/>
        <v>0</v>
      </c>
      <c r="V865" s="55" t="b">
        <f t="shared" si="185"/>
        <v>0</v>
      </c>
      <c r="W865" s="55" t="b">
        <f t="shared" si="186"/>
        <v>0</v>
      </c>
      <c r="X865" s="55" t="b">
        <f t="shared" si="187"/>
        <v>0</v>
      </c>
      <c r="Y865" s="55" t="str">
        <f t="shared" si="192"/>
        <v/>
      </c>
    </row>
    <row r="866" spans="1:25" x14ac:dyDescent="0.2">
      <c r="A866" s="69" t="str">
        <f t="shared" si="180"/>
        <v/>
      </c>
      <c r="G866" s="131" t="str">
        <f>IF(B866&lt;&gt;"",IF(E866&lt;&gt;"",VLOOKUP(E866,Configuration!$C$4:$F$7,4,FALSE),0),"")</f>
        <v/>
      </c>
      <c r="H866" s="131" t="str">
        <f t="shared" si="188"/>
        <v/>
      </c>
      <c r="O866" s="55" t="b">
        <f t="shared" si="181"/>
        <v>0</v>
      </c>
      <c r="P866" s="55">
        <f t="shared" si="182"/>
        <v>0</v>
      </c>
      <c r="Q866" s="55">
        <f t="shared" si="183"/>
        <v>0</v>
      </c>
      <c r="R866" s="55">
        <f t="shared" si="184"/>
        <v>0</v>
      </c>
      <c r="S866" s="55">
        <f t="shared" si="189"/>
        <v>0</v>
      </c>
      <c r="T866" s="55">
        <f t="shared" si="190"/>
        <v>0</v>
      </c>
      <c r="U866" s="55">
        <f t="shared" si="191"/>
        <v>0</v>
      </c>
      <c r="V866" s="55" t="b">
        <f t="shared" si="185"/>
        <v>0</v>
      </c>
      <c r="W866" s="55" t="b">
        <f t="shared" si="186"/>
        <v>0</v>
      </c>
      <c r="X866" s="55" t="b">
        <f t="shared" si="187"/>
        <v>0</v>
      </c>
      <c r="Y866" s="55" t="str">
        <f t="shared" si="192"/>
        <v/>
      </c>
    </row>
    <row r="867" spans="1:25" x14ac:dyDescent="0.2">
      <c r="A867" s="69" t="str">
        <f t="shared" si="180"/>
        <v/>
      </c>
      <c r="G867" s="131" t="str">
        <f>IF(B867&lt;&gt;"",IF(E867&lt;&gt;"",VLOOKUP(E867,Configuration!$C$4:$F$7,4,FALSE),0),"")</f>
        <v/>
      </c>
      <c r="H867" s="131" t="str">
        <f t="shared" si="188"/>
        <v/>
      </c>
      <c r="O867" s="55" t="b">
        <f t="shared" si="181"/>
        <v>0</v>
      </c>
      <c r="P867" s="55">
        <f t="shared" si="182"/>
        <v>0</v>
      </c>
      <c r="Q867" s="55">
        <f t="shared" si="183"/>
        <v>0</v>
      </c>
      <c r="R867" s="55">
        <f t="shared" si="184"/>
        <v>0</v>
      </c>
      <c r="S867" s="55">
        <f t="shared" si="189"/>
        <v>0</v>
      </c>
      <c r="T867" s="55">
        <f t="shared" si="190"/>
        <v>0</v>
      </c>
      <c r="U867" s="55">
        <f t="shared" si="191"/>
        <v>0</v>
      </c>
      <c r="V867" s="55" t="b">
        <f t="shared" si="185"/>
        <v>0</v>
      </c>
      <c r="W867" s="55" t="b">
        <f t="shared" si="186"/>
        <v>0</v>
      </c>
      <c r="X867" s="55" t="b">
        <f t="shared" si="187"/>
        <v>0</v>
      </c>
      <c r="Y867" s="55" t="str">
        <f t="shared" si="192"/>
        <v/>
      </c>
    </row>
    <row r="868" spans="1:25" x14ac:dyDescent="0.2">
      <c r="A868" s="69" t="str">
        <f t="shared" si="180"/>
        <v/>
      </c>
      <c r="G868" s="131" t="str">
        <f>IF(B868&lt;&gt;"",IF(E868&lt;&gt;"",VLOOKUP(E868,Configuration!$C$4:$F$7,4,FALSE),0),"")</f>
        <v/>
      </c>
      <c r="H868" s="131" t="str">
        <f t="shared" si="188"/>
        <v/>
      </c>
      <c r="O868" s="55" t="b">
        <f t="shared" si="181"/>
        <v>0</v>
      </c>
      <c r="P868" s="55">
        <f t="shared" si="182"/>
        <v>0</v>
      </c>
      <c r="Q868" s="55">
        <f t="shared" si="183"/>
        <v>0</v>
      </c>
      <c r="R868" s="55">
        <f t="shared" si="184"/>
        <v>0</v>
      </c>
      <c r="S868" s="55">
        <f t="shared" si="189"/>
        <v>0</v>
      </c>
      <c r="T868" s="55">
        <f t="shared" si="190"/>
        <v>0</v>
      </c>
      <c r="U868" s="55">
        <f t="shared" si="191"/>
        <v>0</v>
      </c>
      <c r="V868" s="55" t="b">
        <f t="shared" si="185"/>
        <v>0</v>
      </c>
      <c r="W868" s="55" t="b">
        <f t="shared" si="186"/>
        <v>0</v>
      </c>
      <c r="X868" s="55" t="b">
        <f t="shared" si="187"/>
        <v>0</v>
      </c>
      <c r="Y868" s="55" t="str">
        <f t="shared" si="192"/>
        <v/>
      </c>
    </row>
    <row r="869" spans="1:25" x14ac:dyDescent="0.2">
      <c r="A869" s="69" t="str">
        <f t="shared" si="180"/>
        <v/>
      </c>
      <c r="G869" s="131" t="str">
        <f>IF(B869&lt;&gt;"",IF(E869&lt;&gt;"",VLOOKUP(E869,Configuration!$C$4:$F$7,4,FALSE),0),"")</f>
        <v/>
      </c>
      <c r="H869" s="131" t="str">
        <f t="shared" si="188"/>
        <v/>
      </c>
      <c r="O869" s="55" t="b">
        <f t="shared" si="181"/>
        <v>0</v>
      </c>
      <c r="P869" s="55">
        <f t="shared" si="182"/>
        <v>0</v>
      </c>
      <c r="Q869" s="55">
        <f t="shared" si="183"/>
        <v>0</v>
      </c>
      <c r="R869" s="55">
        <f t="shared" si="184"/>
        <v>0</v>
      </c>
      <c r="S869" s="55">
        <f t="shared" si="189"/>
        <v>0</v>
      </c>
      <c r="T869" s="55">
        <f t="shared" si="190"/>
        <v>0</v>
      </c>
      <c r="U869" s="55">
        <f t="shared" si="191"/>
        <v>0</v>
      </c>
      <c r="V869" s="55" t="b">
        <f t="shared" si="185"/>
        <v>0</v>
      </c>
      <c r="W869" s="55" t="b">
        <f t="shared" si="186"/>
        <v>0</v>
      </c>
      <c r="X869" s="55" t="b">
        <f t="shared" si="187"/>
        <v>0</v>
      </c>
      <c r="Y869" s="55" t="str">
        <f t="shared" si="192"/>
        <v/>
      </c>
    </row>
    <row r="870" spans="1:25" x14ac:dyDescent="0.2">
      <c r="A870" s="69" t="str">
        <f t="shared" si="180"/>
        <v/>
      </c>
      <c r="G870" s="131" t="str">
        <f>IF(B870&lt;&gt;"",IF(E870&lt;&gt;"",VLOOKUP(E870,Configuration!$C$4:$F$7,4,FALSE),0),"")</f>
        <v/>
      </c>
      <c r="H870" s="131" t="str">
        <f t="shared" si="188"/>
        <v/>
      </c>
      <c r="O870" s="55" t="b">
        <f t="shared" si="181"/>
        <v>0</v>
      </c>
      <c r="P870" s="55">
        <f t="shared" si="182"/>
        <v>0</v>
      </c>
      <c r="Q870" s="55">
        <f t="shared" si="183"/>
        <v>0</v>
      </c>
      <c r="R870" s="55">
        <f t="shared" si="184"/>
        <v>0</v>
      </c>
      <c r="S870" s="55">
        <f t="shared" si="189"/>
        <v>0</v>
      </c>
      <c r="T870" s="55">
        <f t="shared" si="190"/>
        <v>0</v>
      </c>
      <c r="U870" s="55">
        <f t="shared" si="191"/>
        <v>0</v>
      </c>
      <c r="V870" s="55" t="b">
        <f t="shared" si="185"/>
        <v>0</v>
      </c>
      <c r="W870" s="55" t="b">
        <f t="shared" si="186"/>
        <v>0</v>
      </c>
      <c r="X870" s="55" t="b">
        <f t="shared" si="187"/>
        <v>0</v>
      </c>
      <c r="Y870" s="55" t="str">
        <f t="shared" si="192"/>
        <v/>
      </c>
    </row>
    <row r="871" spans="1:25" x14ac:dyDescent="0.2">
      <c r="A871" s="69" t="str">
        <f t="shared" si="180"/>
        <v/>
      </c>
      <c r="G871" s="131" t="str">
        <f>IF(B871&lt;&gt;"",IF(E871&lt;&gt;"",VLOOKUP(E871,Configuration!$C$4:$F$7,4,FALSE),0),"")</f>
        <v/>
      </c>
      <c r="H871" s="131" t="str">
        <f t="shared" si="188"/>
        <v/>
      </c>
      <c r="O871" s="55" t="b">
        <f t="shared" si="181"/>
        <v>0</v>
      </c>
      <c r="P871" s="55">
        <f t="shared" si="182"/>
        <v>0</v>
      </c>
      <c r="Q871" s="55">
        <f t="shared" si="183"/>
        <v>0</v>
      </c>
      <c r="R871" s="55">
        <f t="shared" si="184"/>
        <v>0</v>
      </c>
      <c r="S871" s="55">
        <f t="shared" si="189"/>
        <v>0</v>
      </c>
      <c r="T871" s="55">
        <f t="shared" si="190"/>
        <v>0</v>
      </c>
      <c r="U871" s="55">
        <f t="shared" si="191"/>
        <v>0</v>
      </c>
      <c r="V871" s="55" t="b">
        <f t="shared" si="185"/>
        <v>0</v>
      </c>
      <c r="W871" s="55" t="b">
        <f t="shared" si="186"/>
        <v>0</v>
      </c>
      <c r="X871" s="55" t="b">
        <f t="shared" si="187"/>
        <v>0</v>
      </c>
      <c r="Y871" s="55" t="str">
        <f t="shared" si="192"/>
        <v/>
      </c>
    </row>
    <row r="872" spans="1:25" x14ac:dyDescent="0.2">
      <c r="A872" s="69" t="str">
        <f t="shared" si="180"/>
        <v/>
      </c>
      <c r="G872" s="131" t="str">
        <f>IF(B872&lt;&gt;"",IF(E872&lt;&gt;"",VLOOKUP(E872,Configuration!$C$4:$F$7,4,FALSE),0),"")</f>
        <v/>
      </c>
      <c r="H872" s="131" t="str">
        <f t="shared" si="188"/>
        <v/>
      </c>
      <c r="O872" s="55" t="b">
        <f t="shared" si="181"/>
        <v>0</v>
      </c>
      <c r="P872" s="55">
        <f t="shared" si="182"/>
        <v>0</v>
      </c>
      <c r="Q872" s="55">
        <f t="shared" si="183"/>
        <v>0</v>
      </c>
      <c r="R872" s="55">
        <f t="shared" si="184"/>
        <v>0</v>
      </c>
      <c r="S872" s="55">
        <f t="shared" si="189"/>
        <v>0</v>
      </c>
      <c r="T872" s="55">
        <f t="shared" si="190"/>
        <v>0</v>
      </c>
      <c r="U872" s="55">
        <f t="shared" si="191"/>
        <v>0</v>
      </c>
      <c r="V872" s="55" t="b">
        <f t="shared" si="185"/>
        <v>0</v>
      </c>
      <c r="W872" s="55" t="b">
        <f t="shared" si="186"/>
        <v>0</v>
      </c>
      <c r="X872" s="55" t="b">
        <f t="shared" si="187"/>
        <v>0</v>
      </c>
      <c r="Y872" s="55" t="str">
        <f t="shared" si="192"/>
        <v/>
      </c>
    </row>
    <row r="873" spans="1:25" x14ac:dyDescent="0.2">
      <c r="A873" s="69" t="str">
        <f t="shared" ref="A873:A936" si="193">IF(B873&lt;&gt;"",A872+1,"")</f>
        <v/>
      </c>
      <c r="G873" s="131" t="str">
        <f>IF(B873&lt;&gt;"",IF(E873&lt;&gt;"",VLOOKUP(E873,Configuration!$C$4:$F$7,4,FALSE),0),"")</f>
        <v/>
      </c>
      <c r="H873" s="131" t="str">
        <f t="shared" si="188"/>
        <v/>
      </c>
      <c r="O873" s="55" t="b">
        <f t="shared" ref="O873:O936" si="194">AND(E873=(_tocomplex),(I873)&lt;&gt;_later,(K873)&lt;&gt;_out)</f>
        <v>0</v>
      </c>
      <c r="P873" s="55">
        <f t="shared" ref="P873:P936" si="195">IF(LOWER(I873)=LOWER(_tolaunch),H873,0)</f>
        <v>0</v>
      </c>
      <c r="Q873" s="55">
        <f t="shared" ref="Q873:Q936" si="196">IF(LOWER(I873)=LOWER(_posibletolaunch),H873,0)</f>
        <v>0</v>
      </c>
      <c r="R873" s="55">
        <f t="shared" ref="R873:R936" si="197">IF(LOWER(I873)=LOWER(_later),H873,0)</f>
        <v>0</v>
      </c>
      <c r="S873" s="55">
        <f t="shared" si="189"/>
        <v>0</v>
      </c>
      <c r="T873" s="55">
        <f t="shared" si="190"/>
        <v>0</v>
      </c>
      <c r="U873" s="55">
        <f t="shared" si="191"/>
        <v>0</v>
      </c>
      <c r="V873" s="55" t="b">
        <f t="shared" ref="V873:V936" si="198">AND(I873=_tolaunch,K873&lt;&gt;_out)</f>
        <v>0</v>
      </c>
      <c r="W873" s="55" t="b">
        <f t="shared" ref="W873:W936" si="199">AND(I873=_posibletolaunch,K873&lt;&gt;_out)</f>
        <v>0</v>
      </c>
      <c r="X873" s="55" t="b">
        <f t="shared" ref="X873:X936" si="200">AND(I873=_later,K873&lt;&gt;_out)</f>
        <v>0</v>
      </c>
      <c r="Y873" s="55" t="str">
        <f t="shared" si="192"/>
        <v/>
      </c>
    </row>
    <row r="874" spans="1:25" x14ac:dyDescent="0.2">
      <c r="A874" s="69" t="str">
        <f t="shared" si="193"/>
        <v/>
      </c>
      <c r="G874" s="131" t="str">
        <f>IF(B874&lt;&gt;"",IF(E874&lt;&gt;"",VLOOKUP(E874,Configuration!$C$4:$F$7,4,FALSE),0),"")</f>
        <v/>
      </c>
      <c r="H874" s="131" t="str">
        <f t="shared" si="188"/>
        <v/>
      </c>
      <c r="O874" s="55" t="b">
        <f t="shared" si="194"/>
        <v>0</v>
      </c>
      <c r="P874" s="55">
        <f t="shared" si="195"/>
        <v>0</v>
      </c>
      <c r="Q874" s="55">
        <f t="shared" si="196"/>
        <v>0</v>
      </c>
      <c r="R874" s="55">
        <f t="shared" si="197"/>
        <v>0</v>
      </c>
      <c r="S874" s="55">
        <f t="shared" si="189"/>
        <v>0</v>
      </c>
      <c r="T874" s="55">
        <f t="shared" si="190"/>
        <v>0</v>
      </c>
      <c r="U874" s="55">
        <f t="shared" si="191"/>
        <v>0</v>
      </c>
      <c r="V874" s="55" t="b">
        <f t="shared" si="198"/>
        <v>0</v>
      </c>
      <c r="W874" s="55" t="b">
        <f t="shared" si="199"/>
        <v>0</v>
      </c>
      <c r="X874" s="55" t="b">
        <f t="shared" si="200"/>
        <v>0</v>
      </c>
      <c r="Y874" s="55" t="str">
        <f t="shared" si="192"/>
        <v/>
      </c>
    </row>
    <row r="875" spans="1:25" x14ac:dyDescent="0.2">
      <c r="A875" s="69" t="str">
        <f t="shared" si="193"/>
        <v/>
      </c>
      <c r="G875" s="131" t="str">
        <f>IF(B875&lt;&gt;"",IF(E875&lt;&gt;"",VLOOKUP(E875,Configuration!$C$4:$F$7,4,FALSE),0),"")</f>
        <v/>
      </c>
      <c r="H875" s="131" t="str">
        <f t="shared" si="188"/>
        <v/>
      </c>
      <c r="O875" s="55" t="b">
        <f t="shared" si="194"/>
        <v>0</v>
      </c>
      <c r="P875" s="55">
        <f t="shared" si="195"/>
        <v>0</v>
      </c>
      <c r="Q875" s="55">
        <f t="shared" si="196"/>
        <v>0</v>
      </c>
      <c r="R875" s="55">
        <f t="shared" si="197"/>
        <v>0</v>
      </c>
      <c r="S875" s="55">
        <f t="shared" si="189"/>
        <v>0</v>
      </c>
      <c r="T875" s="55">
        <f t="shared" si="190"/>
        <v>0</v>
      </c>
      <c r="U875" s="55">
        <f t="shared" si="191"/>
        <v>0</v>
      </c>
      <c r="V875" s="55" t="b">
        <f t="shared" si="198"/>
        <v>0</v>
      </c>
      <c r="W875" s="55" t="b">
        <f t="shared" si="199"/>
        <v>0</v>
      </c>
      <c r="X875" s="55" t="b">
        <f t="shared" si="200"/>
        <v>0</v>
      </c>
      <c r="Y875" s="55" t="str">
        <f t="shared" si="192"/>
        <v/>
      </c>
    </row>
    <row r="876" spans="1:25" x14ac:dyDescent="0.2">
      <c r="A876" s="69" t="str">
        <f t="shared" si="193"/>
        <v/>
      </c>
      <c r="G876" s="131" t="str">
        <f>IF(B876&lt;&gt;"",IF(E876&lt;&gt;"",VLOOKUP(E876,Configuration!$C$4:$F$7,4,FALSE),0),"")</f>
        <v/>
      </c>
      <c r="H876" s="131" t="str">
        <f t="shared" si="188"/>
        <v/>
      </c>
      <c r="O876" s="55" t="b">
        <f t="shared" si="194"/>
        <v>0</v>
      </c>
      <c r="P876" s="55">
        <f t="shared" si="195"/>
        <v>0</v>
      </c>
      <c r="Q876" s="55">
        <f t="shared" si="196"/>
        <v>0</v>
      </c>
      <c r="R876" s="55">
        <f t="shared" si="197"/>
        <v>0</v>
      </c>
      <c r="S876" s="55">
        <f t="shared" si="189"/>
        <v>0</v>
      </c>
      <c r="T876" s="55">
        <f t="shared" si="190"/>
        <v>0</v>
      </c>
      <c r="U876" s="55">
        <f t="shared" si="191"/>
        <v>0</v>
      </c>
      <c r="V876" s="55" t="b">
        <f t="shared" si="198"/>
        <v>0</v>
      </c>
      <c r="W876" s="55" t="b">
        <f t="shared" si="199"/>
        <v>0</v>
      </c>
      <c r="X876" s="55" t="b">
        <f t="shared" si="200"/>
        <v>0</v>
      </c>
      <c r="Y876" s="55" t="str">
        <f t="shared" si="192"/>
        <v/>
      </c>
    </row>
    <row r="877" spans="1:25" x14ac:dyDescent="0.2">
      <c r="A877" s="69" t="str">
        <f t="shared" si="193"/>
        <v/>
      </c>
      <c r="G877" s="131" t="str">
        <f>IF(B877&lt;&gt;"",IF(E877&lt;&gt;"",VLOOKUP(E877,Configuration!$C$4:$F$7,4,FALSE),0),"")</f>
        <v/>
      </c>
      <c r="H877" s="131" t="str">
        <f t="shared" si="188"/>
        <v/>
      </c>
      <c r="O877" s="55" t="b">
        <f t="shared" si="194"/>
        <v>0</v>
      </c>
      <c r="P877" s="55">
        <f t="shared" si="195"/>
        <v>0</v>
      </c>
      <c r="Q877" s="55">
        <f t="shared" si="196"/>
        <v>0</v>
      </c>
      <c r="R877" s="55">
        <f t="shared" si="197"/>
        <v>0</v>
      </c>
      <c r="S877" s="55">
        <f t="shared" si="189"/>
        <v>0</v>
      </c>
      <c r="T877" s="55">
        <f t="shared" si="190"/>
        <v>0</v>
      </c>
      <c r="U877" s="55">
        <f t="shared" si="191"/>
        <v>0</v>
      </c>
      <c r="V877" s="55" t="b">
        <f t="shared" si="198"/>
        <v>0</v>
      </c>
      <c r="W877" s="55" t="b">
        <f t="shared" si="199"/>
        <v>0</v>
      </c>
      <c r="X877" s="55" t="b">
        <f t="shared" si="200"/>
        <v>0</v>
      </c>
      <c r="Y877" s="55" t="str">
        <f t="shared" si="192"/>
        <v/>
      </c>
    </row>
    <row r="878" spans="1:25" x14ac:dyDescent="0.2">
      <c r="A878" s="69" t="str">
        <f t="shared" si="193"/>
        <v/>
      </c>
      <c r="G878" s="131" t="str">
        <f>IF(B878&lt;&gt;"",IF(E878&lt;&gt;"",VLOOKUP(E878,Configuration!$C$4:$F$7,4,FALSE),0),"")</f>
        <v/>
      </c>
      <c r="H878" s="131" t="str">
        <f t="shared" si="188"/>
        <v/>
      </c>
      <c r="O878" s="55" t="b">
        <f t="shared" si="194"/>
        <v>0</v>
      </c>
      <c r="P878" s="55">
        <f t="shared" si="195"/>
        <v>0</v>
      </c>
      <c r="Q878" s="55">
        <f t="shared" si="196"/>
        <v>0</v>
      </c>
      <c r="R878" s="55">
        <f t="shared" si="197"/>
        <v>0</v>
      </c>
      <c r="S878" s="55">
        <f t="shared" si="189"/>
        <v>0</v>
      </c>
      <c r="T878" s="55">
        <f t="shared" si="190"/>
        <v>0</v>
      </c>
      <c r="U878" s="55">
        <f t="shared" si="191"/>
        <v>0</v>
      </c>
      <c r="V878" s="55" t="b">
        <f t="shared" si="198"/>
        <v>0</v>
      </c>
      <c r="W878" s="55" t="b">
        <f t="shared" si="199"/>
        <v>0</v>
      </c>
      <c r="X878" s="55" t="b">
        <f t="shared" si="200"/>
        <v>0</v>
      </c>
      <c r="Y878" s="55" t="str">
        <f t="shared" si="192"/>
        <v/>
      </c>
    </row>
    <row r="879" spans="1:25" x14ac:dyDescent="0.2">
      <c r="A879" s="69" t="str">
        <f t="shared" si="193"/>
        <v/>
      </c>
      <c r="G879" s="131" t="str">
        <f>IF(B879&lt;&gt;"",IF(E879&lt;&gt;"",VLOOKUP(E879,Configuration!$C$4:$F$7,4,FALSE),0),"")</f>
        <v/>
      </c>
      <c r="H879" s="131" t="str">
        <f t="shared" si="188"/>
        <v/>
      </c>
      <c r="O879" s="55" t="b">
        <f t="shared" si="194"/>
        <v>0</v>
      </c>
      <c r="P879" s="55">
        <f t="shared" si="195"/>
        <v>0</v>
      </c>
      <c r="Q879" s="55">
        <f t="shared" si="196"/>
        <v>0</v>
      </c>
      <c r="R879" s="55">
        <f t="shared" si="197"/>
        <v>0</v>
      </c>
      <c r="S879" s="55">
        <f t="shared" si="189"/>
        <v>0</v>
      </c>
      <c r="T879" s="55">
        <f t="shared" si="190"/>
        <v>0</v>
      </c>
      <c r="U879" s="55">
        <f t="shared" si="191"/>
        <v>0</v>
      </c>
      <c r="V879" s="55" t="b">
        <f t="shared" si="198"/>
        <v>0</v>
      </c>
      <c r="W879" s="55" t="b">
        <f t="shared" si="199"/>
        <v>0</v>
      </c>
      <c r="X879" s="55" t="b">
        <f t="shared" si="200"/>
        <v>0</v>
      </c>
      <c r="Y879" s="55" t="str">
        <f t="shared" si="192"/>
        <v/>
      </c>
    </row>
    <row r="880" spans="1:25" x14ac:dyDescent="0.2">
      <c r="A880" s="69" t="str">
        <f t="shared" si="193"/>
        <v/>
      </c>
      <c r="G880" s="131" t="str">
        <f>IF(B880&lt;&gt;"",IF(E880&lt;&gt;"",VLOOKUP(E880,Configuration!$C$4:$F$7,4,FALSE),0),"")</f>
        <v/>
      </c>
      <c r="H880" s="131" t="str">
        <f t="shared" si="188"/>
        <v/>
      </c>
      <c r="O880" s="55" t="b">
        <f t="shared" si="194"/>
        <v>0</v>
      </c>
      <c r="P880" s="55">
        <f t="shared" si="195"/>
        <v>0</v>
      </c>
      <c r="Q880" s="55">
        <f t="shared" si="196"/>
        <v>0</v>
      </c>
      <c r="R880" s="55">
        <f t="shared" si="197"/>
        <v>0</v>
      </c>
      <c r="S880" s="55">
        <f t="shared" si="189"/>
        <v>0</v>
      </c>
      <c r="T880" s="55">
        <f t="shared" si="190"/>
        <v>0</v>
      </c>
      <c r="U880" s="55">
        <f t="shared" si="191"/>
        <v>0</v>
      </c>
      <c r="V880" s="55" t="b">
        <f t="shared" si="198"/>
        <v>0</v>
      </c>
      <c r="W880" s="55" t="b">
        <f t="shared" si="199"/>
        <v>0</v>
      </c>
      <c r="X880" s="55" t="b">
        <f t="shared" si="200"/>
        <v>0</v>
      </c>
      <c r="Y880" s="55" t="str">
        <f t="shared" si="192"/>
        <v/>
      </c>
    </row>
    <row r="881" spans="1:25" x14ac:dyDescent="0.2">
      <c r="A881" s="69" t="str">
        <f t="shared" si="193"/>
        <v/>
      </c>
      <c r="G881" s="131" t="str">
        <f>IF(B881&lt;&gt;"",IF(E881&lt;&gt;"",VLOOKUP(E881,Configuration!$C$4:$F$7,4,FALSE),0),"")</f>
        <v/>
      </c>
      <c r="H881" s="131" t="str">
        <f t="shared" si="188"/>
        <v/>
      </c>
      <c r="O881" s="55" t="b">
        <f t="shared" si="194"/>
        <v>0</v>
      </c>
      <c r="P881" s="55">
        <f t="shared" si="195"/>
        <v>0</v>
      </c>
      <c r="Q881" s="55">
        <f t="shared" si="196"/>
        <v>0</v>
      </c>
      <c r="R881" s="55">
        <f t="shared" si="197"/>
        <v>0</v>
      </c>
      <c r="S881" s="55">
        <f t="shared" si="189"/>
        <v>0</v>
      </c>
      <c r="T881" s="55">
        <f t="shared" si="190"/>
        <v>0</v>
      </c>
      <c r="U881" s="55">
        <f t="shared" si="191"/>
        <v>0</v>
      </c>
      <c r="V881" s="55" t="b">
        <f t="shared" si="198"/>
        <v>0</v>
      </c>
      <c r="W881" s="55" t="b">
        <f t="shared" si="199"/>
        <v>0</v>
      </c>
      <c r="X881" s="55" t="b">
        <f t="shared" si="200"/>
        <v>0</v>
      </c>
      <c r="Y881" s="55" t="str">
        <f t="shared" si="192"/>
        <v/>
      </c>
    </row>
    <row r="882" spans="1:25" x14ac:dyDescent="0.2">
      <c r="A882" s="69" t="str">
        <f t="shared" si="193"/>
        <v/>
      </c>
      <c r="G882" s="131" t="str">
        <f>IF(B882&lt;&gt;"",IF(E882&lt;&gt;"",VLOOKUP(E882,Configuration!$C$4:$F$7,4,FALSE),0),"")</f>
        <v/>
      </c>
      <c r="H882" s="131" t="str">
        <f t="shared" si="188"/>
        <v/>
      </c>
      <c r="O882" s="55" t="b">
        <f t="shared" si="194"/>
        <v>0</v>
      </c>
      <c r="P882" s="55">
        <f t="shared" si="195"/>
        <v>0</v>
      </c>
      <c r="Q882" s="55">
        <f t="shared" si="196"/>
        <v>0</v>
      </c>
      <c r="R882" s="55">
        <f t="shared" si="197"/>
        <v>0</v>
      </c>
      <c r="S882" s="55">
        <f t="shared" si="189"/>
        <v>0</v>
      </c>
      <c r="T882" s="55">
        <f t="shared" si="190"/>
        <v>0</v>
      </c>
      <c r="U882" s="55">
        <f t="shared" si="191"/>
        <v>0</v>
      </c>
      <c r="V882" s="55" t="b">
        <f t="shared" si="198"/>
        <v>0</v>
      </c>
      <c r="W882" s="55" t="b">
        <f t="shared" si="199"/>
        <v>0</v>
      </c>
      <c r="X882" s="55" t="b">
        <f t="shared" si="200"/>
        <v>0</v>
      </c>
      <c r="Y882" s="55" t="str">
        <f t="shared" si="192"/>
        <v/>
      </c>
    </row>
    <row r="883" spans="1:25" x14ac:dyDescent="0.2">
      <c r="A883" s="69" t="str">
        <f t="shared" si="193"/>
        <v/>
      </c>
      <c r="G883" s="131" t="str">
        <f>IF(B883&lt;&gt;"",IF(E883&lt;&gt;"",VLOOKUP(E883,Configuration!$C$4:$F$7,4,FALSE),0),"")</f>
        <v/>
      </c>
      <c r="H883" s="131" t="str">
        <f t="shared" si="188"/>
        <v/>
      </c>
      <c r="O883" s="55" t="b">
        <f t="shared" si="194"/>
        <v>0</v>
      </c>
      <c r="P883" s="55">
        <f t="shared" si="195"/>
        <v>0</v>
      </c>
      <c r="Q883" s="55">
        <f t="shared" si="196"/>
        <v>0</v>
      </c>
      <c r="R883" s="55">
        <f t="shared" si="197"/>
        <v>0</v>
      </c>
      <c r="S883" s="55">
        <f t="shared" si="189"/>
        <v>0</v>
      </c>
      <c r="T883" s="55">
        <f t="shared" si="190"/>
        <v>0</v>
      </c>
      <c r="U883" s="55">
        <f t="shared" si="191"/>
        <v>0</v>
      </c>
      <c r="V883" s="55" t="b">
        <f t="shared" si="198"/>
        <v>0</v>
      </c>
      <c r="W883" s="55" t="b">
        <f t="shared" si="199"/>
        <v>0</v>
      </c>
      <c r="X883" s="55" t="b">
        <f t="shared" si="200"/>
        <v>0</v>
      </c>
      <c r="Y883" s="55" t="str">
        <f t="shared" si="192"/>
        <v/>
      </c>
    </row>
    <row r="884" spans="1:25" x14ac:dyDescent="0.2">
      <c r="A884" s="69" t="str">
        <f t="shared" si="193"/>
        <v/>
      </c>
      <c r="G884" s="131" t="str">
        <f>IF(B884&lt;&gt;"",IF(E884&lt;&gt;"",VLOOKUP(E884,Configuration!$C$4:$F$7,4,FALSE),0),"")</f>
        <v/>
      </c>
      <c r="H884" s="131" t="str">
        <f t="shared" si="188"/>
        <v/>
      </c>
      <c r="O884" s="55" t="b">
        <f t="shared" si="194"/>
        <v>0</v>
      </c>
      <c r="P884" s="55">
        <f t="shared" si="195"/>
        <v>0</v>
      </c>
      <c r="Q884" s="55">
        <f t="shared" si="196"/>
        <v>0</v>
      </c>
      <c r="R884" s="55">
        <f t="shared" si="197"/>
        <v>0</v>
      </c>
      <c r="S884" s="55">
        <f t="shared" si="189"/>
        <v>0</v>
      </c>
      <c r="T884" s="55">
        <f t="shared" si="190"/>
        <v>0</v>
      </c>
      <c r="U884" s="55">
        <f t="shared" si="191"/>
        <v>0</v>
      </c>
      <c r="V884" s="55" t="b">
        <f t="shared" si="198"/>
        <v>0</v>
      </c>
      <c r="W884" s="55" t="b">
        <f t="shared" si="199"/>
        <v>0</v>
      </c>
      <c r="X884" s="55" t="b">
        <f t="shared" si="200"/>
        <v>0</v>
      </c>
      <c r="Y884" s="55" t="str">
        <f t="shared" si="192"/>
        <v/>
      </c>
    </row>
    <row r="885" spans="1:25" x14ac:dyDescent="0.2">
      <c r="A885" s="69" t="str">
        <f t="shared" si="193"/>
        <v/>
      </c>
      <c r="G885" s="131" t="str">
        <f>IF(B885&lt;&gt;"",IF(E885&lt;&gt;"",VLOOKUP(E885,Configuration!$C$4:$F$7,4,FALSE),0),"")</f>
        <v/>
      </c>
      <c r="H885" s="131" t="str">
        <f t="shared" si="188"/>
        <v/>
      </c>
      <c r="O885" s="55" t="b">
        <f t="shared" si="194"/>
        <v>0</v>
      </c>
      <c r="P885" s="55">
        <f t="shared" si="195"/>
        <v>0</v>
      </c>
      <c r="Q885" s="55">
        <f t="shared" si="196"/>
        <v>0</v>
      </c>
      <c r="R885" s="55">
        <f t="shared" si="197"/>
        <v>0</v>
      </c>
      <c r="S885" s="55">
        <f t="shared" si="189"/>
        <v>0</v>
      </c>
      <c r="T885" s="55">
        <f t="shared" si="190"/>
        <v>0</v>
      </c>
      <c r="U885" s="55">
        <f t="shared" si="191"/>
        <v>0</v>
      </c>
      <c r="V885" s="55" t="b">
        <f t="shared" si="198"/>
        <v>0</v>
      </c>
      <c r="W885" s="55" t="b">
        <f t="shared" si="199"/>
        <v>0</v>
      </c>
      <c r="X885" s="55" t="b">
        <f t="shared" si="200"/>
        <v>0</v>
      </c>
      <c r="Y885" s="55" t="str">
        <f t="shared" si="192"/>
        <v/>
      </c>
    </row>
    <row r="886" spans="1:25" x14ac:dyDescent="0.2">
      <c r="A886" s="69" t="str">
        <f t="shared" si="193"/>
        <v/>
      </c>
      <c r="G886" s="131" t="str">
        <f>IF(B886&lt;&gt;"",IF(E886&lt;&gt;"",VLOOKUP(E886,Configuration!$C$4:$F$7,4,FALSE),0),"")</f>
        <v/>
      </c>
      <c r="H886" s="131" t="str">
        <f t="shared" si="188"/>
        <v/>
      </c>
      <c r="O886" s="55" t="b">
        <f t="shared" si="194"/>
        <v>0</v>
      </c>
      <c r="P886" s="55">
        <f t="shared" si="195"/>
        <v>0</v>
      </c>
      <c r="Q886" s="55">
        <f t="shared" si="196"/>
        <v>0</v>
      </c>
      <c r="R886" s="55">
        <f t="shared" si="197"/>
        <v>0</v>
      </c>
      <c r="S886" s="55">
        <f t="shared" si="189"/>
        <v>0</v>
      </c>
      <c r="T886" s="55">
        <f t="shared" si="190"/>
        <v>0</v>
      </c>
      <c r="U886" s="55">
        <f t="shared" si="191"/>
        <v>0</v>
      </c>
      <c r="V886" s="55" t="b">
        <f t="shared" si="198"/>
        <v>0</v>
      </c>
      <c r="W886" s="55" t="b">
        <f t="shared" si="199"/>
        <v>0</v>
      </c>
      <c r="X886" s="55" t="b">
        <f t="shared" si="200"/>
        <v>0</v>
      </c>
      <c r="Y886" s="55" t="str">
        <f t="shared" si="192"/>
        <v/>
      </c>
    </row>
    <row r="887" spans="1:25" x14ac:dyDescent="0.2">
      <c r="A887" s="69" t="str">
        <f t="shared" si="193"/>
        <v/>
      </c>
      <c r="G887" s="131" t="str">
        <f>IF(B887&lt;&gt;"",IF(E887&lt;&gt;"",VLOOKUP(E887,Configuration!$C$4:$F$7,4,FALSE),0),"")</f>
        <v/>
      </c>
      <c r="H887" s="131" t="str">
        <f t="shared" si="188"/>
        <v/>
      </c>
      <c r="O887" s="55" t="b">
        <f t="shared" si="194"/>
        <v>0</v>
      </c>
      <c r="P887" s="55">
        <f t="shared" si="195"/>
        <v>0</v>
      </c>
      <c r="Q887" s="55">
        <f t="shared" si="196"/>
        <v>0</v>
      </c>
      <c r="R887" s="55">
        <f t="shared" si="197"/>
        <v>0</v>
      </c>
      <c r="S887" s="55">
        <f t="shared" si="189"/>
        <v>0</v>
      </c>
      <c r="T887" s="55">
        <f t="shared" si="190"/>
        <v>0</v>
      </c>
      <c r="U887" s="55">
        <f t="shared" si="191"/>
        <v>0</v>
      </c>
      <c r="V887" s="55" t="b">
        <f t="shared" si="198"/>
        <v>0</v>
      </c>
      <c r="W887" s="55" t="b">
        <f t="shared" si="199"/>
        <v>0</v>
      </c>
      <c r="X887" s="55" t="b">
        <f t="shared" si="200"/>
        <v>0</v>
      </c>
      <c r="Y887" s="55" t="str">
        <f t="shared" si="192"/>
        <v/>
      </c>
    </row>
    <row r="888" spans="1:25" x14ac:dyDescent="0.2">
      <c r="A888" s="69" t="str">
        <f t="shared" si="193"/>
        <v/>
      </c>
      <c r="G888" s="131" t="str">
        <f>IF(B888&lt;&gt;"",IF(E888&lt;&gt;"",VLOOKUP(E888,Configuration!$C$4:$F$7,4,FALSE),0),"")</f>
        <v/>
      </c>
      <c r="H888" s="131" t="str">
        <f t="shared" si="188"/>
        <v/>
      </c>
      <c r="O888" s="55" t="b">
        <f t="shared" si="194"/>
        <v>0</v>
      </c>
      <c r="P888" s="55">
        <f t="shared" si="195"/>
        <v>0</v>
      </c>
      <c r="Q888" s="55">
        <f t="shared" si="196"/>
        <v>0</v>
      </c>
      <c r="R888" s="55">
        <f t="shared" si="197"/>
        <v>0</v>
      </c>
      <c r="S888" s="55">
        <f t="shared" si="189"/>
        <v>0</v>
      </c>
      <c r="T888" s="55">
        <f t="shared" si="190"/>
        <v>0</v>
      </c>
      <c r="U888" s="55">
        <f t="shared" si="191"/>
        <v>0</v>
      </c>
      <c r="V888" s="55" t="b">
        <f t="shared" si="198"/>
        <v>0</v>
      </c>
      <c r="W888" s="55" t="b">
        <f t="shared" si="199"/>
        <v>0</v>
      </c>
      <c r="X888" s="55" t="b">
        <f t="shared" si="200"/>
        <v>0</v>
      </c>
      <c r="Y888" s="55" t="str">
        <f t="shared" si="192"/>
        <v/>
      </c>
    </row>
    <row r="889" spans="1:25" x14ac:dyDescent="0.2">
      <c r="A889" s="69" t="str">
        <f t="shared" si="193"/>
        <v/>
      </c>
      <c r="G889" s="131" t="str">
        <f>IF(B889&lt;&gt;"",IF(E889&lt;&gt;"",VLOOKUP(E889,Configuration!$C$4:$F$7,4,FALSE),0),"")</f>
        <v/>
      </c>
      <c r="H889" s="131" t="str">
        <f t="shared" si="188"/>
        <v/>
      </c>
      <c r="O889" s="55" t="b">
        <f t="shared" si="194"/>
        <v>0</v>
      </c>
      <c r="P889" s="55">
        <f t="shared" si="195"/>
        <v>0</v>
      </c>
      <c r="Q889" s="55">
        <f t="shared" si="196"/>
        <v>0</v>
      </c>
      <c r="R889" s="55">
        <f t="shared" si="197"/>
        <v>0</v>
      </c>
      <c r="S889" s="55">
        <f t="shared" si="189"/>
        <v>0</v>
      </c>
      <c r="T889" s="55">
        <f t="shared" si="190"/>
        <v>0</v>
      </c>
      <c r="U889" s="55">
        <f t="shared" si="191"/>
        <v>0</v>
      </c>
      <c r="V889" s="55" t="b">
        <f t="shared" si="198"/>
        <v>0</v>
      </c>
      <c r="W889" s="55" t="b">
        <f t="shared" si="199"/>
        <v>0</v>
      </c>
      <c r="X889" s="55" t="b">
        <f t="shared" si="200"/>
        <v>0</v>
      </c>
      <c r="Y889" s="55" t="str">
        <f t="shared" si="192"/>
        <v/>
      </c>
    </row>
    <row r="890" spans="1:25" x14ac:dyDescent="0.2">
      <c r="A890" s="69" t="str">
        <f t="shared" si="193"/>
        <v/>
      </c>
      <c r="G890" s="131" t="str">
        <f>IF(B890&lt;&gt;"",IF(E890&lt;&gt;"",VLOOKUP(E890,Configuration!$C$4:$F$7,4,FALSE),0),"")</f>
        <v/>
      </c>
      <c r="H890" s="131" t="str">
        <f t="shared" si="188"/>
        <v/>
      </c>
      <c r="O890" s="55" t="b">
        <f t="shared" si="194"/>
        <v>0</v>
      </c>
      <c r="P890" s="55">
        <f t="shared" si="195"/>
        <v>0</v>
      </c>
      <c r="Q890" s="55">
        <f t="shared" si="196"/>
        <v>0</v>
      </c>
      <c r="R890" s="55">
        <f t="shared" si="197"/>
        <v>0</v>
      </c>
      <c r="S890" s="55">
        <f t="shared" si="189"/>
        <v>0</v>
      </c>
      <c r="T890" s="55">
        <f t="shared" si="190"/>
        <v>0</v>
      </c>
      <c r="U890" s="55">
        <f t="shared" si="191"/>
        <v>0</v>
      </c>
      <c r="V890" s="55" t="b">
        <f t="shared" si="198"/>
        <v>0</v>
      </c>
      <c r="W890" s="55" t="b">
        <f t="shared" si="199"/>
        <v>0</v>
      </c>
      <c r="X890" s="55" t="b">
        <f t="shared" si="200"/>
        <v>0</v>
      </c>
      <c r="Y890" s="55" t="str">
        <f t="shared" si="192"/>
        <v/>
      </c>
    </row>
    <row r="891" spans="1:25" x14ac:dyDescent="0.2">
      <c r="A891" s="69" t="str">
        <f t="shared" si="193"/>
        <v/>
      </c>
      <c r="G891" s="131" t="str">
        <f>IF(B891&lt;&gt;"",IF(E891&lt;&gt;"",VLOOKUP(E891,Configuration!$C$4:$F$7,4,FALSE),0),"")</f>
        <v/>
      </c>
      <c r="H891" s="131" t="str">
        <f t="shared" si="188"/>
        <v/>
      </c>
      <c r="O891" s="55" t="b">
        <f t="shared" si="194"/>
        <v>0</v>
      </c>
      <c r="P891" s="55">
        <f t="shared" si="195"/>
        <v>0</v>
      </c>
      <c r="Q891" s="55">
        <f t="shared" si="196"/>
        <v>0</v>
      </c>
      <c r="R891" s="55">
        <f t="shared" si="197"/>
        <v>0</v>
      </c>
      <c r="S891" s="55">
        <f t="shared" si="189"/>
        <v>0</v>
      </c>
      <c r="T891" s="55">
        <f t="shared" si="190"/>
        <v>0</v>
      </c>
      <c r="U891" s="55">
        <f t="shared" si="191"/>
        <v>0</v>
      </c>
      <c r="V891" s="55" t="b">
        <f t="shared" si="198"/>
        <v>0</v>
      </c>
      <c r="W891" s="55" t="b">
        <f t="shared" si="199"/>
        <v>0</v>
      </c>
      <c r="X891" s="55" t="b">
        <f t="shared" si="200"/>
        <v>0</v>
      </c>
      <c r="Y891" s="55" t="str">
        <f t="shared" si="192"/>
        <v/>
      </c>
    </row>
    <row r="892" spans="1:25" x14ac:dyDescent="0.2">
      <c r="A892" s="69" t="str">
        <f t="shared" si="193"/>
        <v/>
      </c>
      <c r="G892" s="131" t="str">
        <f>IF(B892&lt;&gt;"",IF(E892&lt;&gt;"",VLOOKUP(E892,Configuration!$C$4:$F$7,4,FALSE),0),"")</f>
        <v/>
      </c>
      <c r="H892" s="131" t="str">
        <f t="shared" si="188"/>
        <v/>
      </c>
      <c r="O892" s="55" t="b">
        <f t="shared" si="194"/>
        <v>0</v>
      </c>
      <c r="P892" s="55">
        <f t="shared" si="195"/>
        <v>0</v>
      </c>
      <c r="Q892" s="55">
        <f t="shared" si="196"/>
        <v>0</v>
      </c>
      <c r="R892" s="55">
        <f t="shared" si="197"/>
        <v>0</v>
      </c>
      <c r="S892" s="55">
        <f t="shared" si="189"/>
        <v>0</v>
      </c>
      <c r="T892" s="55">
        <f t="shared" si="190"/>
        <v>0</v>
      </c>
      <c r="U892" s="55">
        <f t="shared" si="191"/>
        <v>0</v>
      </c>
      <c r="V892" s="55" t="b">
        <f t="shared" si="198"/>
        <v>0</v>
      </c>
      <c r="W892" s="55" t="b">
        <f t="shared" si="199"/>
        <v>0</v>
      </c>
      <c r="X892" s="55" t="b">
        <f t="shared" si="200"/>
        <v>0</v>
      </c>
      <c r="Y892" s="55" t="str">
        <f t="shared" si="192"/>
        <v/>
      </c>
    </row>
    <row r="893" spans="1:25" x14ac:dyDescent="0.2">
      <c r="A893" s="69" t="str">
        <f t="shared" si="193"/>
        <v/>
      </c>
      <c r="G893" s="131" t="str">
        <f>IF(B893&lt;&gt;"",IF(E893&lt;&gt;"",VLOOKUP(E893,Configuration!$C$4:$F$7,4,FALSE),0),"")</f>
        <v/>
      </c>
      <c r="H893" s="131" t="str">
        <f t="shared" si="188"/>
        <v/>
      </c>
      <c r="O893" s="55" t="b">
        <f t="shared" si="194"/>
        <v>0</v>
      </c>
      <c r="P893" s="55">
        <f t="shared" si="195"/>
        <v>0</v>
      </c>
      <c r="Q893" s="55">
        <f t="shared" si="196"/>
        <v>0</v>
      </c>
      <c r="R893" s="55">
        <f t="shared" si="197"/>
        <v>0</v>
      </c>
      <c r="S893" s="55">
        <f t="shared" si="189"/>
        <v>0</v>
      </c>
      <c r="T893" s="55">
        <f t="shared" si="190"/>
        <v>0</v>
      </c>
      <c r="U893" s="55">
        <f t="shared" si="191"/>
        <v>0</v>
      </c>
      <c r="V893" s="55" t="b">
        <f t="shared" si="198"/>
        <v>0</v>
      </c>
      <c r="W893" s="55" t="b">
        <f t="shared" si="199"/>
        <v>0</v>
      </c>
      <c r="X893" s="55" t="b">
        <f t="shared" si="200"/>
        <v>0</v>
      </c>
      <c r="Y893" s="55" t="str">
        <f t="shared" si="192"/>
        <v/>
      </c>
    </row>
    <row r="894" spans="1:25" x14ac:dyDescent="0.2">
      <c r="A894" s="69" t="str">
        <f t="shared" si="193"/>
        <v/>
      </c>
      <c r="G894" s="131" t="str">
        <f>IF(B894&lt;&gt;"",IF(E894&lt;&gt;"",VLOOKUP(E894,Configuration!$C$4:$F$7,4,FALSE),0),"")</f>
        <v/>
      </c>
      <c r="H894" s="131" t="str">
        <f t="shared" si="188"/>
        <v/>
      </c>
      <c r="O894" s="55" t="b">
        <f t="shared" si="194"/>
        <v>0</v>
      </c>
      <c r="P894" s="55">
        <f t="shared" si="195"/>
        <v>0</v>
      </c>
      <c r="Q894" s="55">
        <f t="shared" si="196"/>
        <v>0</v>
      </c>
      <c r="R894" s="55">
        <f t="shared" si="197"/>
        <v>0</v>
      </c>
      <c r="S894" s="55">
        <f t="shared" si="189"/>
        <v>0</v>
      </c>
      <c r="T894" s="55">
        <f t="shared" si="190"/>
        <v>0</v>
      </c>
      <c r="U894" s="55">
        <f t="shared" si="191"/>
        <v>0</v>
      </c>
      <c r="V894" s="55" t="b">
        <f t="shared" si="198"/>
        <v>0</v>
      </c>
      <c r="W894" s="55" t="b">
        <f t="shared" si="199"/>
        <v>0</v>
      </c>
      <c r="X894" s="55" t="b">
        <f t="shared" si="200"/>
        <v>0</v>
      </c>
      <c r="Y894" s="55" t="str">
        <f t="shared" si="192"/>
        <v/>
      </c>
    </row>
    <row r="895" spans="1:25" x14ac:dyDescent="0.2">
      <c r="A895" s="69" t="str">
        <f t="shared" si="193"/>
        <v/>
      </c>
      <c r="G895" s="131" t="str">
        <f>IF(B895&lt;&gt;"",IF(E895&lt;&gt;"",VLOOKUP(E895,Configuration!$C$4:$F$7,4,FALSE),0),"")</f>
        <v/>
      </c>
      <c r="H895" s="131" t="str">
        <f t="shared" si="188"/>
        <v/>
      </c>
      <c r="O895" s="55" t="b">
        <f t="shared" si="194"/>
        <v>0</v>
      </c>
      <c r="P895" s="55">
        <f t="shared" si="195"/>
        <v>0</v>
      </c>
      <c r="Q895" s="55">
        <f t="shared" si="196"/>
        <v>0</v>
      </c>
      <c r="R895" s="55">
        <f t="shared" si="197"/>
        <v>0</v>
      </c>
      <c r="S895" s="55">
        <f t="shared" si="189"/>
        <v>0</v>
      </c>
      <c r="T895" s="55">
        <f t="shared" si="190"/>
        <v>0</v>
      </c>
      <c r="U895" s="55">
        <f t="shared" si="191"/>
        <v>0</v>
      </c>
      <c r="V895" s="55" t="b">
        <f t="shared" si="198"/>
        <v>0</v>
      </c>
      <c r="W895" s="55" t="b">
        <f t="shared" si="199"/>
        <v>0</v>
      </c>
      <c r="X895" s="55" t="b">
        <f t="shared" si="200"/>
        <v>0</v>
      </c>
      <c r="Y895" s="55" t="str">
        <f t="shared" si="192"/>
        <v/>
      </c>
    </row>
    <row r="896" spans="1:25" x14ac:dyDescent="0.2">
      <c r="A896" s="69" t="str">
        <f t="shared" si="193"/>
        <v/>
      </c>
      <c r="G896" s="131" t="str">
        <f>IF(B896&lt;&gt;"",IF(E896&lt;&gt;"",VLOOKUP(E896,Configuration!$C$4:$F$7,4,FALSE),0),"")</f>
        <v/>
      </c>
      <c r="H896" s="131" t="str">
        <f t="shared" si="188"/>
        <v/>
      </c>
      <c r="O896" s="55" t="b">
        <f t="shared" si="194"/>
        <v>0</v>
      </c>
      <c r="P896" s="55">
        <f t="shared" si="195"/>
        <v>0</v>
      </c>
      <c r="Q896" s="55">
        <f t="shared" si="196"/>
        <v>0</v>
      </c>
      <c r="R896" s="55">
        <f t="shared" si="197"/>
        <v>0</v>
      </c>
      <c r="S896" s="55">
        <f t="shared" si="189"/>
        <v>0</v>
      </c>
      <c r="T896" s="55">
        <f t="shared" si="190"/>
        <v>0</v>
      </c>
      <c r="U896" s="55">
        <f t="shared" si="191"/>
        <v>0</v>
      </c>
      <c r="V896" s="55" t="b">
        <f t="shared" si="198"/>
        <v>0</v>
      </c>
      <c r="W896" s="55" t="b">
        <f t="shared" si="199"/>
        <v>0</v>
      </c>
      <c r="X896" s="55" t="b">
        <f t="shared" si="200"/>
        <v>0</v>
      </c>
      <c r="Y896" s="55" t="str">
        <f t="shared" si="192"/>
        <v/>
      </c>
    </row>
    <row r="897" spans="1:25" x14ac:dyDescent="0.2">
      <c r="A897" s="69" t="str">
        <f t="shared" si="193"/>
        <v/>
      </c>
      <c r="G897" s="131" t="str">
        <f>IF(B897&lt;&gt;"",IF(E897&lt;&gt;"",VLOOKUP(E897,Configuration!$C$4:$F$7,4,FALSE),0),"")</f>
        <v/>
      </c>
      <c r="H897" s="131" t="str">
        <f t="shared" si="188"/>
        <v/>
      </c>
      <c r="O897" s="55" t="b">
        <f t="shared" si="194"/>
        <v>0</v>
      </c>
      <c r="P897" s="55">
        <f t="shared" si="195"/>
        <v>0</v>
      </c>
      <c r="Q897" s="55">
        <f t="shared" si="196"/>
        <v>0</v>
      </c>
      <c r="R897" s="55">
        <f t="shared" si="197"/>
        <v>0</v>
      </c>
      <c r="S897" s="55">
        <f t="shared" si="189"/>
        <v>0</v>
      </c>
      <c r="T897" s="55">
        <f t="shared" si="190"/>
        <v>0</v>
      </c>
      <c r="U897" s="55">
        <f t="shared" si="191"/>
        <v>0</v>
      </c>
      <c r="V897" s="55" t="b">
        <f t="shared" si="198"/>
        <v>0</v>
      </c>
      <c r="W897" s="55" t="b">
        <f t="shared" si="199"/>
        <v>0</v>
      </c>
      <c r="X897" s="55" t="b">
        <f t="shared" si="200"/>
        <v>0</v>
      </c>
      <c r="Y897" s="55" t="str">
        <f t="shared" si="192"/>
        <v/>
      </c>
    </row>
    <row r="898" spans="1:25" x14ac:dyDescent="0.2">
      <c r="A898" s="69" t="str">
        <f t="shared" si="193"/>
        <v/>
      </c>
      <c r="G898" s="131" t="str">
        <f>IF(B898&lt;&gt;"",IF(E898&lt;&gt;"",VLOOKUP(E898,Configuration!$C$4:$F$7,4,FALSE),0),"")</f>
        <v/>
      </c>
      <c r="H898" s="131" t="str">
        <f t="shared" si="188"/>
        <v/>
      </c>
      <c r="O898" s="55" t="b">
        <f t="shared" si="194"/>
        <v>0</v>
      </c>
      <c r="P898" s="55">
        <f t="shared" si="195"/>
        <v>0</v>
      </c>
      <c r="Q898" s="55">
        <f t="shared" si="196"/>
        <v>0</v>
      </c>
      <c r="R898" s="55">
        <f t="shared" si="197"/>
        <v>0</v>
      </c>
      <c r="S898" s="55">
        <f t="shared" si="189"/>
        <v>0</v>
      </c>
      <c r="T898" s="55">
        <f t="shared" si="190"/>
        <v>0</v>
      </c>
      <c r="U898" s="55">
        <f t="shared" si="191"/>
        <v>0</v>
      </c>
      <c r="V898" s="55" t="b">
        <f t="shared" si="198"/>
        <v>0</v>
      </c>
      <c r="W898" s="55" t="b">
        <f t="shared" si="199"/>
        <v>0</v>
      </c>
      <c r="X898" s="55" t="b">
        <f t="shared" si="200"/>
        <v>0</v>
      </c>
      <c r="Y898" s="55" t="str">
        <f t="shared" si="192"/>
        <v/>
      </c>
    </row>
    <row r="899" spans="1:25" x14ac:dyDescent="0.2">
      <c r="A899" s="69" t="str">
        <f t="shared" si="193"/>
        <v/>
      </c>
      <c r="G899" s="131" t="str">
        <f>IF(B899&lt;&gt;"",IF(E899&lt;&gt;"",VLOOKUP(E899,Configuration!$C$4:$F$7,4,FALSE),0),"")</f>
        <v/>
      </c>
      <c r="H899" s="131" t="str">
        <f t="shared" si="188"/>
        <v/>
      </c>
      <c r="O899" s="55" t="b">
        <f t="shared" si="194"/>
        <v>0</v>
      </c>
      <c r="P899" s="55">
        <f t="shared" si="195"/>
        <v>0</v>
      </c>
      <c r="Q899" s="55">
        <f t="shared" si="196"/>
        <v>0</v>
      </c>
      <c r="R899" s="55">
        <f t="shared" si="197"/>
        <v>0</v>
      </c>
      <c r="S899" s="55">
        <f t="shared" si="189"/>
        <v>0</v>
      </c>
      <c r="T899" s="55">
        <f t="shared" si="190"/>
        <v>0</v>
      </c>
      <c r="U899" s="55">
        <f t="shared" si="191"/>
        <v>0</v>
      </c>
      <c r="V899" s="55" t="b">
        <f t="shared" si="198"/>
        <v>0</v>
      </c>
      <c r="W899" s="55" t="b">
        <f t="shared" si="199"/>
        <v>0</v>
      </c>
      <c r="X899" s="55" t="b">
        <f t="shared" si="200"/>
        <v>0</v>
      </c>
      <c r="Y899" s="55" t="str">
        <f t="shared" si="192"/>
        <v/>
      </c>
    </row>
    <row r="900" spans="1:25" x14ac:dyDescent="0.2">
      <c r="A900" s="69" t="str">
        <f t="shared" si="193"/>
        <v/>
      </c>
      <c r="G900" s="131" t="str">
        <f>IF(B900&lt;&gt;"",IF(E900&lt;&gt;"",VLOOKUP(E900,Configuration!$C$4:$F$7,4,FALSE),0),"")</f>
        <v/>
      </c>
      <c r="H900" s="131" t="str">
        <f t="shared" si="188"/>
        <v/>
      </c>
      <c r="O900" s="55" t="b">
        <f t="shared" si="194"/>
        <v>0</v>
      </c>
      <c r="P900" s="55">
        <f t="shared" si="195"/>
        <v>0</v>
      </c>
      <c r="Q900" s="55">
        <f t="shared" si="196"/>
        <v>0</v>
      </c>
      <c r="R900" s="55">
        <f t="shared" si="197"/>
        <v>0</v>
      </c>
      <c r="S900" s="55">
        <f t="shared" si="189"/>
        <v>0</v>
      </c>
      <c r="T900" s="55">
        <f t="shared" si="190"/>
        <v>0</v>
      </c>
      <c r="U900" s="55">
        <f t="shared" si="191"/>
        <v>0</v>
      </c>
      <c r="V900" s="55" t="b">
        <f t="shared" si="198"/>
        <v>0</v>
      </c>
      <c r="W900" s="55" t="b">
        <f t="shared" si="199"/>
        <v>0</v>
      </c>
      <c r="X900" s="55" t="b">
        <f t="shared" si="200"/>
        <v>0</v>
      </c>
      <c r="Y900" s="55" t="str">
        <f t="shared" si="192"/>
        <v/>
      </c>
    </row>
    <row r="901" spans="1:25" x14ac:dyDescent="0.2">
      <c r="A901" s="69" t="str">
        <f t="shared" si="193"/>
        <v/>
      </c>
      <c r="G901" s="131" t="str">
        <f>IF(B901&lt;&gt;"",IF(E901&lt;&gt;"",VLOOKUP(E901,Configuration!$C$4:$F$7,4,FALSE),0),"")</f>
        <v/>
      </c>
      <c r="H901" s="131" t="str">
        <f t="shared" ref="H901:H964" si="201">IF(B901&lt;&gt;"",IF(AND(E901&lt;&gt;"",K901&lt;&gt;_out),G901*IF(F901&gt;0,F901,1),0),"")</f>
        <v/>
      </c>
      <c r="O901" s="55" t="b">
        <f t="shared" si="194"/>
        <v>0</v>
      </c>
      <c r="P901" s="55">
        <f t="shared" si="195"/>
        <v>0</v>
      </c>
      <c r="Q901" s="55">
        <f t="shared" si="196"/>
        <v>0</v>
      </c>
      <c r="R901" s="55">
        <f t="shared" si="197"/>
        <v>0</v>
      </c>
      <c r="S901" s="55">
        <f t="shared" ref="S901:S964" si="202">IF(LOWER(I901)=LOWER(_tolaunch),Y901,0)</f>
        <v>0</v>
      </c>
      <c r="T901" s="55">
        <f t="shared" ref="T901:T964" si="203">IF(LOWER(I901)=LOWER(_posibletolaunch),Y901,0)</f>
        <v>0</v>
      </c>
      <c r="U901" s="55">
        <f t="shared" ref="U901:U964" si="204">IF(LOWER(I901)=LOWER(_later),Y901,0)</f>
        <v>0</v>
      </c>
      <c r="V901" s="55" t="b">
        <f t="shared" si="198"/>
        <v>0</v>
      </c>
      <c r="W901" s="55" t="b">
        <f t="shared" si="199"/>
        <v>0</v>
      </c>
      <c r="X901" s="55" t="b">
        <f t="shared" si="200"/>
        <v>0</v>
      </c>
      <c r="Y901" s="55" t="str">
        <f t="shared" ref="Y901:Y964" si="205">IF(B901&lt;&gt;"",IF(AND(E901&lt;&gt;"",K901=_out),G901*IF(F901&gt;0,F901,1),0),"")</f>
        <v/>
      </c>
    </row>
    <row r="902" spans="1:25" x14ac:dyDescent="0.2">
      <c r="A902" s="69" t="str">
        <f t="shared" si="193"/>
        <v/>
      </c>
      <c r="G902" s="131" t="str">
        <f>IF(B902&lt;&gt;"",IF(E902&lt;&gt;"",VLOOKUP(E902,Configuration!$C$4:$F$7,4,FALSE),0),"")</f>
        <v/>
      </c>
      <c r="H902" s="131" t="str">
        <f t="shared" si="201"/>
        <v/>
      </c>
      <c r="O902" s="55" t="b">
        <f t="shared" si="194"/>
        <v>0</v>
      </c>
      <c r="P902" s="55">
        <f t="shared" si="195"/>
        <v>0</v>
      </c>
      <c r="Q902" s="55">
        <f t="shared" si="196"/>
        <v>0</v>
      </c>
      <c r="R902" s="55">
        <f t="shared" si="197"/>
        <v>0</v>
      </c>
      <c r="S902" s="55">
        <f t="shared" si="202"/>
        <v>0</v>
      </c>
      <c r="T902" s="55">
        <f t="shared" si="203"/>
        <v>0</v>
      </c>
      <c r="U902" s="55">
        <f t="shared" si="204"/>
        <v>0</v>
      </c>
      <c r="V902" s="55" t="b">
        <f t="shared" si="198"/>
        <v>0</v>
      </c>
      <c r="W902" s="55" t="b">
        <f t="shared" si="199"/>
        <v>0</v>
      </c>
      <c r="X902" s="55" t="b">
        <f t="shared" si="200"/>
        <v>0</v>
      </c>
      <c r="Y902" s="55" t="str">
        <f t="shared" si="205"/>
        <v/>
      </c>
    </row>
    <row r="903" spans="1:25" x14ac:dyDescent="0.2">
      <c r="A903" s="69" t="str">
        <f t="shared" si="193"/>
        <v/>
      </c>
      <c r="G903" s="131" t="str">
        <f>IF(B903&lt;&gt;"",IF(E903&lt;&gt;"",VLOOKUP(E903,Configuration!$C$4:$F$7,4,FALSE),0),"")</f>
        <v/>
      </c>
      <c r="H903" s="131" t="str">
        <f t="shared" si="201"/>
        <v/>
      </c>
      <c r="O903" s="55" t="b">
        <f t="shared" si="194"/>
        <v>0</v>
      </c>
      <c r="P903" s="55">
        <f t="shared" si="195"/>
        <v>0</v>
      </c>
      <c r="Q903" s="55">
        <f t="shared" si="196"/>
        <v>0</v>
      </c>
      <c r="R903" s="55">
        <f t="shared" si="197"/>
        <v>0</v>
      </c>
      <c r="S903" s="55">
        <f t="shared" si="202"/>
        <v>0</v>
      </c>
      <c r="T903" s="55">
        <f t="shared" si="203"/>
        <v>0</v>
      </c>
      <c r="U903" s="55">
        <f t="shared" si="204"/>
        <v>0</v>
      </c>
      <c r="V903" s="55" t="b">
        <f t="shared" si="198"/>
        <v>0</v>
      </c>
      <c r="W903" s="55" t="b">
        <f t="shared" si="199"/>
        <v>0</v>
      </c>
      <c r="X903" s="55" t="b">
        <f t="shared" si="200"/>
        <v>0</v>
      </c>
      <c r="Y903" s="55" t="str">
        <f t="shared" si="205"/>
        <v/>
      </c>
    </row>
    <row r="904" spans="1:25" x14ac:dyDescent="0.2">
      <c r="A904" s="69" t="str">
        <f t="shared" si="193"/>
        <v/>
      </c>
      <c r="G904" s="131" t="str">
        <f>IF(B904&lt;&gt;"",IF(E904&lt;&gt;"",VLOOKUP(E904,Configuration!$C$4:$F$7,4,FALSE),0),"")</f>
        <v/>
      </c>
      <c r="H904" s="131" t="str">
        <f t="shared" si="201"/>
        <v/>
      </c>
      <c r="O904" s="55" t="b">
        <f t="shared" si="194"/>
        <v>0</v>
      </c>
      <c r="P904" s="55">
        <f t="shared" si="195"/>
        <v>0</v>
      </c>
      <c r="Q904" s="55">
        <f t="shared" si="196"/>
        <v>0</v>
      </c>
      <c r="R904" s="55">
        <f t="shared" si="197"/>
        <v>0</v>
      </c>
      <c r="S904" s="55">
        <f t="shared" si="202"/>
        <v>0</v>
      </c>
      <c r="T904" s="55">
        <f t="shared" si="203"/>
        <v>0</v>
      </c>
      <c r="U904" s="55">
        <f t="shared" si="204"/>
        <v>0</v>
      </c>
      <c r="V904" s="55" t="b">
        <f t="shared" si="198"/>
        <v>0</v>
      </c>
      <c r="W904" s="55" t="b">
        <f t="shared" si="199"/>
        <v>0</v>
      </c>
      <c r="X904" s="55" t="b">
        <f t="shared" si="200"/>
        <v>0</v>
      </c>
      <c r="Y904" s="55" t="str">
        <f t="shared" si="205"/>
        <v/>
      </c>
    </row>
    <row r="905" spans="1:25" x14ac:dyDescent="0.2">
      <c r="A905" s="69" t="str">
        <f t="shared" si="193"/>
        <v/>
      </c>
      <c r="G905" s="131" t="str">
        <f>IF(B905&lt;&gt;"",IF(E905&lt;&gt;"",VLOOKUP(E905,Configuration!$C$4:$F$7,4,FALSE),0),"")</f>
        <v/>
      </c>
      <c r="H905" s="131" t="str">
        <f t="shared" si="201"/>
        <v/>
      </c>
      <c r="O905" s="55" t="b">
        <f t="shared" si="194"/>
        <v>0</v>
      </c>
      <c r="P905" s="55">
        <f t="shared" si="195"/>
        <v>0</v>
      </c>
      <c r="Q905" s="55">
        <f t="shared" si="196"/>
        <v>0</v>
      </c>
      <c r="R905" s="55">
        <f t="shared" si="197"/>
        <v>0</v>
      </c>
      <c r="S905" s="55">
        <f t="shared" si="202"/>
        <v>0</v>
      </c>
      <c r="T905" s="55">
        <f t="shared" si="203"/>
        <v>0</v>
      </c>
      <c r="U905" s="55">
        <f t="shared" si="204"/>
        <v>0</v>
      </c>
      <c r="V905" s="55" t="b">
        <f t="shared" si="198"/>
        <v>0</v>
      </c>
      <c r="W905" s="55" t="b">
        <f t="shared" si="199"/>
        <v>0</v>
      </c>
      <c r="X905" s="55" t="b">
        <f t="shared" si="200"/>
        <v>0</v>
      </c>
      <c r="Y905" s="55" t="str">
        <f t="shared" si="205"/>
        <v/>
      </c>
    </row>
    <row r="906" spans="1:25" x14ac:dyDescent="0.2">
      <c r="A906" s="69" t="str">
        <f t="shared" si="193"/>
        <v/>
      </c>
      <c r="G906" s="131" t="str">
        <f>IF(B906&lt;&gt;"",IF(E906&lt;&gt;"",VLOOKUP(E906,Configuration!$C$4:$F$7,4,FALSE),0),"")</f>
        <v/>
      </c>
      <c r="H906" s="131" t="str">
        <f t="shared" si="201"/>
        <v/>
      </c>
      <c r="O906" s="55" t="b">
        <f t="shared" si="194"/>
        <v>0</v>
      </c>
      <c r="P906" s="55">
        <f t="shared" si="195"/>
        <v>0</v>
      </c>
      <c r="Q906" s="55">
        <f t="shared" si="196"/>
        <v>0</v>
      </c>
      <c r="R906" s="55">
        <f t="shared" si="197"/>
        <v>0</v>
      </c>
      <c r="S906" s="55">
        <f t="shared" si="202"/>
        <v>0</v>
      </c>
      <c r="T906" s="55">
        <f t="shared" si="203"/>
        <v>0</v>
      </c>
      <c r="U906" s="55">
        <f t="shared" si="204"/>
        <v>0</v>
      </c>
      <c r="V906" s="55" t="b">
        <f t="shared" si="198"/>
        <v>0</v>
      </c>
      <c r="W906" s="55" t="b">
        <f t="shared" si="199"/>
        <v>0</v>
      </c>
      <c r="X906" s="55" t="b">
        <f t="shared" si="200"/>
        <v>0</v>
      </c>
      <c r="Y906" s="55" t="str">
        <f t="shared" si="205"/>
        <v/>
      </c>
    </row>
    <row r="907" spans="1:25" x14ac:dyDescent="0.2">
      <c r="A907" s="69" t="str">
        <f t="shared" si="193"/>
        <v/>
      </c>
      <c r="G907" s="131" t="str">
        <f>IF(B907&lt;&gt;"",IF(E907&lt;&gt;"",VLOOKUP(E907,Configuration!$C$4:$F$7,4,FALSE),0),"")</f>
        <v/>
      </c>
      <c r="H907" s="131" t="str">
        <f t="shared" si="201"/>
        <v/>
      </c>
      <c r="O907" s="55" t="b">
        <f t="shared" si="194"/>
        <v>0</v>
      </c>
      <c r="P907" s="55">
        <f t="shared" si="195"/>
        <v>0</v>
      </c>
      <c r="Q907" s="55">
        <f t="shared" si="196"/>
        <v>0</v>
      </c>
      <c r="R907" s="55">
        <f t="shared" si="197"/>
        <v>0</v>
      </c>
      <c r="S907" s="55">
        <f t="shared" si="202"/>
        <v>0</v>
      </c>
      <c r="T907" s="55">
        <f t="shared" si="203"/>
        <v>0</v>
      </c>
      <c r="U907" s="55">
        <f t="shared" si="204"/>
        <v>0</v>
      </c>
      <c r="V907" s="55" t="b">
        <f t="shared" si="198"/>
        <v>0</v>
      </c>
      <c r="W907" s="55" t="b">
        <f t="shared" si="199"/>
        <v>0</v>
      </c>
      <c r="X907" s="55" t="b">
        <f t="shared" si="200"/>
        <v>0</v>
      </c>
      <c r="Y907" s="55" t="str">
        <f t="shared" si="205"/>
        <v/>
      </c>
    </row>
    <row r="908" spans="1:25" x14ac:dyDescent="0.2">
      <c r="A908" s="69" t="str">
        <f t="shared" si="193"/>
        <v/>
      </c>
      <c r="G908" s="131" t="str">
        <f>IF(B908&lt;&gt;"",IF(E908&lt;&gt;"",VLOOKUP(E908,Configuration!$C$4:$F$7,4,FALSE),0),"")</f>
        <v/>
      </c>
      <c r="H908" s="131" t="str">
        <f t="shared" si="201"/>
        <v/>
      </c>
      <c r="O908" s="55" t="b">
        <f t="shared" si="194"/>
        <v>0</v>
      </c>
      <c r="P908" s="55">
        <f t="shared" si="195"/>
        <v>0</v>
      </c>
      <c r="Q908" s="55">
        <f t="shared" si="196"/>
        <v>0</v>
      </c>
      <c r="R908" s="55">
        <f t="shared" si="197"/>
        <v>0</v>
      </c>
      <c r="S908" s="55">
        <f t="shared" si="202"/>
        <v>0</v>
      </c>
      <c r="T908" s="55">
        <f t="shared" si="203"/>
        <v>0</v>
      </c>
      <c r="U908" s="55">
        <f t="shared" si="204"/>
        <v>0</v>
      </c>
      <c r="V908" s="55" t="b">
        <f t="shared" si="198"/>
        <v>0</v>
      </c>
      <c r="W908" s="55" t="b">
        <f t="shared" si="199"/>
        <v>0</v>
      </c>
      <c r="X908" s="55" t="b">
        <f t="shared" si="200"/>
        <v>0</v>
      </c>
      <c r="Y908" s="55" t="str">
        <f t="shared" si="205"/>
        <v/>
      </c>
    </row>
    <row r="909" spans="1:25" x14ac:dyDescent="0.2">
      <c r="A909" s="69" t="str">
        <f t="shared" si="193"/>
        <v/>
      </c>
      <c r="G909" s="131" t="str">
        <f>IF(B909&lt;&gt;"",IF(E909&lt;&gt;"",VLOOKUP(E909,Configuration!$C$4:$F$7,4,FALSE),0),"")</f>
        <v/>
      </c>
      <c r="H909" s="131" t="str">
        <f t="shared" si="201"/>
        <v/>
      </c>
      <c r="O909" s="55" t="b">
        <f t="shared" si="194"/>
        <v>0</v>
      </c>
      <c r="P909" s="55">
        <f t="shared" si="195"/>
        <v>0</v>
      </c>
      <c r="Q909" s="55">
        <f t="shared" si="196"/>
        <v>0</v>
      </c>
      <c r="R909" s="55">
        <f t="shared" si="197"/>
        <v>0</v>
      </c>
      <c r="S909" s="55">
        <f t="shared" si="202"/>
        <v>0</v>
      </c>
      <c r="T909" s="55">
        <f t="shared" si="203"/>
        <v>0</v>
      </c>
      <c r="U909" s="55">
        <f t="shared" si="204"/>
        <v>0</v>
      </c>
      <c r="V909" s="55" t="b">
        <f t="shared" si="198"/>
        <v>0</v>
      </c>
      <c r="W909" s="55" t="b">
        <f t="shared" si="199"/>
        <v>0</v>
      </c>
      <c r="X909" s="55" t="b">
        <f t="shared" si="200"/>
        <v>0</v>
      </c>
      <c r="Y909" s="55" t="str">
        <f t="shared" si="205"/>
        <v/>
      </c>
    </row>
    <row r="910" spans="1:25" x14ac:dyDescent="0.2">
      <c r="A910" s="69" t="str">
        <f t="shared" si="193"/>
        <v/>
      </c>
      <c r="G910" s="131" t="str">
        <f>IF(B910&lt;&gt;"",IF(E910&lt;&gt;"",VLOOKUP(E910,Configuration!$C$4:$F$7,4,FALSE),0),"")</f>
        <v/>
      </c>
      <c r="H910" s="131" t="str">
        <f t="shared" si="201"/>
        <v/>
      </c>
      <c r="O910" s="55" t="b">
        <f t="shared" si="194"/>
        <v>0</v>
      </c>
      <c r="P910" s="55">
        <f t="shared" si="195"/>
        <v>0</v>
      </c>
      <c r="Q910" s="55">
        <f t="shared" si="196"/>
        <v>0</v>
      </c>
      <c r="R910" s="55">
        <f t="shared" si="197"/>
        <v>0</v>
      </c>
      <c r="S910" s="55">
        <f t="shared" si="202"/>
        <v>0</v>
      </c>
      <c r="T910" s="55">
        <f t="shared" si="203"/>
        <v>0</v>
      </c>
      <c r="U910" s="55">
        <f t="shared" si="204"/>
        <v>0</v>
      </c>
      <c r="V910" s="55" t="b">
        <f t="shared" si="198"/>
        <v>0</v>
      </c>
      <c r="W910" s="55" t="b">
        <f t="shared" si="199"/>
        <v>0</v>
      </c>
      <c r="X910" s="55" t="b">
        <f t="shared" si="200"/>
        <v>0</v>
      </c>
      <c r="Y910" s="55" t="str">
        <f t="shared" si="205"/>
        <v/>
      </c>
    </row>
    <row r="911" spans="1:25" x14ac:dyDescent="0.2">
      <c r="A911" s="69" t="str">
        <f t="shared" si="193"/>
        <v/>
      </c>
      <c r="G911" s="131" t="str">
        <f>IF(B911&lt;&gt;"",IF(E911&lt;&gt;"",VLOOKUP(E911,Configuration!$C$4:$F$7,4,FALSE),0),"")</f>
        <v/>
      </c>
      <c r="H911" s="131" t="str">
        <f t="shared" si="201"/>
        <v/>
      </c>
      <c r="O911" s="55" t="b">
        <f t="shared" si="194"/>
        <v>0</v>
      </c>
      <c r="P911" s="55">
        <f t="shared" si="195"/>
        <v>0</v>
      </c>
      <c r="Q911" s="55">
        <f t="shared" si="196"/>
        <v>0</v>
      </c>
      <c r="R911" s="55">
        <f t="shared" si="197"/>
        <v>0</v>
      </c>
      <c r="S911" s="55">
        <f t="shared" si="202"/>
        <v>0</v>
      </c>
      <c r="T911" s="55">
        <f t="shared" si="203"/>
        <v>0</v>
      </c>
      <c r="U911" s="55">
        <f t="shared" si="204"/>
        <v>0</v>
      </c>
      <c r="V911" s="55" t="b">
        <f t="shared" si="198"/>
        <v>0</v>
      </c>
      <c r="W911" s="55" t="b">
        <f t="shared" si="199"/>
        <v>0</v>
      </c>
      <c r="X911" s="55" t="b">
        <f t="shared" si="200"/>
        <v>0</v>
      </c>
      <c r="Y911" s="55" t="str">
        <f t="shared" si="205"/>
        <v/>
      </c>
    </row>
    <row r="912" spans="1:25" x14ac:dyDescent="0.2">
      <c r="A912" s="69" t="str">
        <f t="shared" si="193"/>
        <v/>
      </c>
      <c r="G912" s="131" t="str">
        <f>IF(B912&lt;&gt;"",IF(E912&lt;&gt;"",VLOOKUP(E912,Configuration!$C$4:$F$7,4,FALSE),0),"")</f>
        <v/>
      </c>
      <c r="H912" s="131" t="str">
        <f t="shared" si="201"/>
        <v/>
      </c>
      <c r="O912" s="55" t="b">
        <f t="shared" si="194"/>
        <v>0</v>
      </c>
      <c r="P912" s="55">
        <f t="shared" si="195"/>
        <v>0</v>
      </c>
      <c r="Q912" s="55">
        <f t="shared" si="196"/>
        <v>0</v>
      </c>
      <c r="R912" s="55">
        <f t="shared" si="197"/>
        <v>0</v>
      </c>
      <c r="S912" s="55">
        <f t="shared" si="202"/>
        <v>0</v>
      </c>
      <c r="T912" s="55">
        <f t="shared" si="203"/>
        <v>0</v>
      </c>
      <c r="U912" s="55">
        <f t="shared" si="204"/>
        <v>0</v>
      </c>
      <c r="V912" s="55" t="b">
        <f t="shared" si="198"/>
        <v>0</v>
      </c>
      <c r="W912" s="55" t="b">
        <f t="shared" si="199"/>
        <v>0</v>
      </c>
      <c r="X912" s="55" t="b">
        <f t="shared" si="200"/>
        <v>0</v>
      </c>
      <c r="Y912" s="55" t="str">
        <f t="shared" si="205"/>
        <v/>
      </c>
    </row>
    <row r="913" spans="1:25" x14ac:dyDescent="0.2">
      <c r="A913" s="69" t="str">
        <f t="shared" si="193"/>
        <v/>
      </c>
      <c r="G913" s="131" t="str">
        <f>IF(B913&lt;&gt;"",IF(E913&lt;&gt;"",VLOOKUP(E913,Configuration!$C$4:$F$7,4,FALSE),0),"")</f>
        <v/>
      </c>
      <c r="H913" s="131" t="str">
        <f t="shared" si="201"/>
        <v/>
      </c>
      <c r="O913" s="55" t="b">
        <f t="shared" si="194"/>
        <v>0</v>
      </c>
      <c r="P913" s="55">
        <f t="shared" si="195"/>
        <v>0</v>
      </c>
      <c r="Q913" s="55">
        <f t="shared" si="196"/>
        <v>0</v>
      </c>
      <c r="R913" s="55">
        <f t="shared" si="197"/>
        <v>0</v>
      </c>
      <c r="S913" s="55">
        <f t="shared" si="202"/>
        <v>0</v>
      </c>
      <c r="T913" s="55">
        <f t="shared" si="203"/>
        <v>0</v>
      </c>
      <c r="U913" s="55">
        <f t="shared" si="204"/>
        <v>0</v>
      </c>
      <c r="V913" s="55" t="b">
        <f t="shared" si="198"/>
        <v>0</v>
      </c>
      <c r="W913" s="55" t="b">
        <f t="shared" si="199"/>
        <v>0</v>
      </c>
      <c r="X913" s="55" t="b">
        <f t="shared" si="200"/>
        <v>0</v>
      </c>
      <c r="Y913" s="55" t="str">
        <f t="shared" si="205"/>
        <v/>
      </c>
    </row>
    <row r="914" spans="1:25" x14ac:dyDescent="0.2">
      <c r="A914" s="69" t="str">
        <f t="shared" si="193"/>
        <v/>
      </c>
      <c r="G914" s="131" t="str">
        <f>IF(B914&lt;&gt;"",IF(E914&lt;&gt;"",VLOOKUP(E914,Configuration!$C$4:$F$7,4,FALSE),0),"")</f>
        <v/>
      </c>
      <c r="H914" s="131" t="str">
        <f t="shared" si="201"/>
        <v/>
      </c>
      <c r="O914" s="55" t="b">
        <f t="shared" si="194"/>
        <v>0</v>
      </c>
      <c r="P914" s="55">
        <f t="shared" si="195"/>
        <v>0</v>
      </c>
      <c r="Q914" s="55">
        <f t="shared" si="196"/>
        <v>0</v>
      </c>
      <c r="R914" s="55">
        <f t="shared" si="197"/>
        <v>0</v>
      </c>
      <c r="S914" s="55">
        <f t="shared" si="202"/>
        <v>0</v>
      </c>
      <c r="T914" s="55">
        <f t="shared" si="203"/>
        <v>0</v>
      </c>
      <c r="U914" s="55">
        <f t="shared" si="204"/>
        <v>0</v>
      </c>
      <c r="V914" s="55" t="b">
        <f t="shared" si="198"/>
        <v>0</v>
      </c>
      <c r="W914" s="55" t="b">
        <f t="shared" si="199"/>
        <v>0</v>
      </c>
      <c r="X914" s="55" t="b">
        <f t="shared" si="200"/>
        <v>0</v>
      </c>
      <c r="Y914" s="55" t="str">
        <f t="shared" si="205"/>
        <v/>
      </c>
    </row>
    <row r="915" spans="1:25" x14ac:dyDescent="0.2">
      <c r="A915" s="69" t="str">
        <f t="shared" si="193"/>
        <v/>
      </c>
      <c r="G915" s="131" t="str">
        <f>IF(B915&lt;&gt;"",IF(E915&lt;&gt;"",VLOOKUP(E915,Configuration!$C$4:$F$7,4,FALSE),0),"")</f>
        <v/>
      </c>
      <c r="H915" s="131" t="str">
        <f t="shared" si="201"/>
        <v/>
      </c>
      <c r="O915" s="55" t="b">
        <f t="shared" si="194"/>
        <v>0</v>
      </c>
      <c r="P915" s="55">
        <f t="shared" si="195"/>
        <v>0</v>
      </c>
      <c r="Q915" s="55">
        <f t="shared" si="196"/>
        <v>0</v>
      </c>
      <c r="R915" s="55">
        <f t="shared" si="197"/>
        <v>0</v>
      </c>
      <c r="S915" s="55">
        <f t="shared" si="202"/>
        <v>0</v>
      </c>
      <c r="T915" s="55">
        <f t="shared" si="203"/>
        <v>0</v>
      </c>
      <c r="U915" s="55">
        <f t="shared" si="204"/>
        <v>0</v>
      </c>
      <c r="V915" s="55" t="b">
        <f t="shared" si="198"/>
        <v>0</v>
      </c>
      <c r="W915" s="55" t="b">
        <f t="shared" si="199"/>
        <v>0</v>
      </c>
      <c r="X915" s="55" t="b">
        <f t="shared" si="200"/>
        <v>0</v>
      </c>
      <c r="Y915" s="55" t="str">
        <f t="shared" si="205"/>
        <v/>
      </c>
    </row>
    <row r="916" spans="1:25" x14ac:dyDescent="0.2">
      <c r="A916" s="69" t="str">
        <f t="shared" si="193"/>
        <v/>
      </c>
      <c r="G916" s="131" t="str">
        <f>IF(B916&lt;&gt;"",IF(E916&lt;&gt;"",VLOOKUP(E916,Configuration!$C$4:$F$7,4,FALSE),0),"")</f>
        <v/>
      </c>
      <c r="H916" s="131" t="str">
        <f t="shared" si="201"/>
        <v/>
      </c>
      <c r="O916" s="55" t="b">
        <f t="shared" si="194"/>
        <v>0</v>
      </c>
      <c r="P916" s="55">
        <f t="shared" si="195"/>
        <v>0</v>
      </c>
      <c r="Q916" s="55">
        <f t="shared" si="196"/>
        <v>0</v>
      </c>
      <c r="R916" s="55">
        <f t="shared" si="197"/>
        <v>0</v>
      </c>
      <c r="S916" s="55">
        <f t="shared" si="202"/>
        <v>0</v>
      </c>
      <c r="T916" s="55">
        <f t="shared" si="203"/>
        <v>0</v>
      </c>
      <c r="U916" s="55">
        <f t="shared" si="204"/>
        <v>0</v>
      </c>
      <c r="V916" s="55" t="b">
        <f t="shared" si="198"/>
        <v>0</v>
      </c>
      <c r="W916" s="55" t="b">
        <f t="shared" si="199"/>
        <v>0</v>
      </c>
      <c r="X916" s="55" t="b">
        <f t="shared" si="200"/>
        <v>0</v>
      </c>
      <c r="Y916" s="55" t="str">
        <f t="shared" si="205"/>
        <v/>
      </c>
    </row>
    <row r="917" spans="1:25" x14ac:dyDescent="0.2">
      <c r="A917" s="69" t="str">
        <f t="shared" si="193"/>
        <v/>
      </c>
      <c r="G917" s="131" t="str">
        <f>IF(B917&lt;&gt;"",IF(E917&lt;&gt;"",VLOOKUP(E917,Configuration!$C$4:$F$7,4,FALSE),0),"")</f>
        <v/>
      </c>
      <c r="H917" s="131" t="str">
        <f t="shared" si="201"/>
        <v/>
      </c>
      <c r="O917" s="55" t="b">
        <f t="shared" si="194"/>
        <v>0</v>
      </c>
      <c r="P917" s="55">
        <f t="shared" si="195"/>
        <v>0</v>
      </c>
      <c r="Q917" s="55">
        <f t="shared" si="196"/>
        <v>0</v>
      </c>
      <c r="R917" s="55">
        <f t="shared" si="197"/>
        <v>0</v>
      </c>
      <c r="S917" s="55">
        <f t="shared" si="202"/>
        <v>0</v>
      </c>
      <c r="T917" s="55">
        <f t="shared" si="203"/>
        <v>0</v>
      </c>
      <c r="U917" s="55">
        <f t="shared" si="204"/>
        <v>0</v>
      </c>
      <c r="V917" s="55" t="b">
        <f t="shared" si="198"/>
        <v>0</v>
      </c>
      <c r="W917" s="55" t="b">
        <f t="shared" si="199"/>
        <v>0</v>
      </c>
      <c r="X917" s="55" t="b">
        <f t="shared" si="200"/>
        <v>0</v>
      </c>
      <c r="Y917" s="55" t="str">
        <f t="shared" si="205"/>
        <v/>
      </c>
    </row>
    <row r="918" spans="1:25" x14ac:dyDescent="0.2">
      <c r="A918" s="69" t="str">
        <f t="shared" si="193"/>
        <v/>
      </c>
      <c r="G918" s="131" t="str">
        <f>IF(B918&lt;&gt;"",IF(E918&lt;&gt;"",VLOOKUP(E918,Configuration!$C$4:$F$7,4,FALSE),0),"")</f>
        <v/>
      </c>
      <c r="H918" s="131" t="str">
        <f t="shared" si="201"/>
        <v/>
      </c>
      <c r="O918" s="55" t="b">
        <f t="shared" si="194"/>
        <v>0</v>
      </c>
      <c r="P918" s="55">
        <f t="shared" si="195"/>
        <v>0</v>
      </c>
      <c r="Q918" s="55">
        <f t="shared" si="196"/>
        <v>0</v>
      </c>
      <c r="R918" s="55">
        <f t="shared" si="197"/>
        <v>0</v>
      </c>
      <c r="S918" s="55">
        <f t="shared" si="202"/>
        <v>0</v>
      </c>
      <c r="T918" s="55">
        <f t="shared" si="203"/>
        <v>0</v>
      </c>
      <c r="U918" s="55">
        <f t="shared" si="204"/>
        <v>0</v>
      </c>
      <c r="V918" s="55" t="b">
        <f t="shared" si="198"/>
        <v>0</v>
      </c>
      <c r="W918" s="55" t="b">
        <f t="shared" si="199"/>
        <v>0</v>
      </c>
      <c r="X918" s="55" t="b">
        <f t="shared" si="200"/>
        <v>0</v>
      </c>
      <c r="Y918" s="55" t="str">
        <f t="shared" si="205"/>
        <v/>
      </c>
    </row>
    <row r="919" spans="1:25" x14ac:dyDescent="0.2">
      <c r="A919" s="69" t="str">
        <f t="shared" si="193"/>
        <v/>
      </c>
      <c r="G919" s="131" t="str">
        <f>IF(B919&lt;&gt;"",IF(E919&lt;&gt;"",VLOOKUP(E919,Configuration!$C$4:$F$7,4,FALSE),0),"")</f>
        <v/>
      </c>
      <c r="H919" s="131" t="str">
        <f t="shared" si="201"/>
        <v/>
      </c>
      <c r="O919" s="55" t="b">
        <f t="shared" si="194"/>
        <v>0</v>
      </c>
      <c r="P919" s="55">
        <f t="shared" si="195"/>
        <v>0</v>
      </c>
      <c r="Q919" s="55">
        <f t="shared" si="196"/>
        <v>0</v>
      </c>
      <c r="R919" s="55">
        <f t="shared" si="197"/>
        <v>0</v>
      </c>
      <c r="S919" s="55">
        <f t="shared" si="202"/>
        <v>0</v>
      </c>
      <c r="T919" s="55">
        <f t="shared" si="203"/>
        <v>0</v>
      </c>
      <c r="U919" s="55">
        <f t="shared" si="204"/>
        <v>0</v>
      </c>
      <c r="V919" s="55" t="b">
        <f t="shared" si="198"/>
        <v>0</v>
      </c>
      <c r="W919" s="55" t="b">
        <f t="shared" si="199"/>
        <v>0</v>
      </c>
      <c r="X919" s="55" t="b">
        <f t="shared" si="200"/>
        <v>0</v>
      </c>
      <c r="Y919" s="55" t="str">
        <f t="shared" si="205"/>
        <v/>
      </c>
    </row>
    <row r="920" spans="1:25" x14ac:dyDescent="0.2">
      <c r="A920" s="69" t="str">
        <f t="shared" si="193"/>
        <v/>
      </c>
      <c r="G920" s="131" t="str">
        <f>IF(B920&lt;&gt;"",IF(E920&lt;&gt;"",VLOOKUP(E920,Configuration!$C$4:$F$7,4,FALSE),0),"")</f>
        <v/>
      </c>
      <c r="H920" s="131" t="str">
        <f t="shared" si="201"/>
        <v/>
      </c>
      <c r="O920" s="55" t="b">
        <f t="shared" si="194"/>
        <v>0</v>
      </c>
      <c r="P920" s="55">
        <f t="shared" si="195"/>
        <v>0</v>
      </c>
      <c r="Q920" s="55">
        <f t="shared" si="196"/>
        <v>0</v>
      </c>
      <c r="R920" s="55">
        <f t="shared" si="197"/>
        <v>0</v>
      </c>
      <c r="S920" s="55">
        <f t="shared" si="202"/>
        <v>0</v>
      </c>
      <c r="T920" s="55">
        <f t="shared" si="203"/>
        <v>0</v>
      </c>
      <c r="U920" s="55">
        <f t="shared" si="204"/>
        <v>0</v>
      </c>
      <c r="V920" s="55" t="b">
        <f t="shared" si="198"/>
        <v>0</v>
      </c>
      <c r="W920" s="55" t="b">
        <f t="shared" si="199"/>
        <v>0</v>
      </c>
      <c r="X920" s="55" t="b">
        <f t="shared" si="200"/>
        <v>0</v>
      </c>
      <c r="Y920" s="55" t="str">
        <f t="shared" si="205"/>
        <v/>
      </c>
    </row>
    <row r="921" spans="1:25" x14ac:dyDescent="0.2">
      <c r="A921" s="69" t="str">
        <f t="shared" si="193"/>
        <v/>
      </c>
      <c r="G921" s="131" t="str">
        <f>IF(B921&lt;&gt;"",IF(E921&lt;&gt;"",VLOOKUP(E921,Configuration!$C$4:$F$7,4,FALSE),0),"")</f>
        <v/>
      </c>
      <c r="H921" s="131" t="str">
        <f t="shared" si="201"/>
        <v/>
      </c>
      <c r="O921" s="55" t="b">
        <f t="shared" si="194"/>
        <v>0</v>
      </c>
      <c r="P921" s="55">
        <f t="shared" si="195"/>
        <v>0</v>
      </c>
      <c r="Q921" s="55">
        <f t="shared" si="196"/>
        <v>0</v>
      </c>
      <c r="R921" s="55">
        <f t="shared" si="197"/>
        <v>0</v>
      </c>
      <c r="S921" s="55">
        <f t="shared" si="202"/>
        <v>0</v>
      </c>
      <c r="T921" s="55">
        <f t="shared" si="203"/>
        <v>0</v>
      </c>
      <c r="U921" s="55">
        <f t="shared" si="204"/>
        <v>0</v>
      </c>
      <c r="V921" s="55" t="b">
        <f t="shared" si="198"/>
        <v>0</v>
      </c>
      <c r="W921" s="55" t="b">
        <f t="shared" si="199"/>
        <v>0</v>
      </c>
      <c r="X921" s="55" t="b">
        <f t="shared" si="200"/>
        <v>0</v>
      </c>
      <c r="Y921" s="55" t="str">
        <f t="shared" si="205"/>
        <v/>
      </c>
    </row>
    <row r="922" spans="1:25" x14ac:dyDescent="0.2">
      <c r="A922" s="69" t="str">
        <f t="shared" si="193"/>
        <v/>
      </c>
      <c r="G922" s="131" t="str">
        <f>IF(B922&lt;&gt;"",IF(E922&lt;&gt;"",VLOOKUP(E922,Configuration!$C$4:$F$7,4,FALSE),0),"")</f>
        <v/>
      </c>
      <c r="H922" s="131" t="str">
        <f t="shared" si="201"/>
        <v/>
      </c>
      <c r="O922" s="55" t="b">
        <f t="shared" si="194"/>
        <v>0</v>
      </c>
      <c r="P922" s="55">
        <f t="shared" si="195"/>
        <v>0</v>
      </c>
      <c r="Q922" s="55">
        <f t="shared" si="196"/>
        <v>0</v>
      </c>
      <c r="R922" s="55">
        <f t="shared" si="197"/>
        <v>0</v>
      </c>
      <c r="S922" s="55">
        <f t="shared" si="202"/>
        <v>0</v>
      </c>
      <c r="T922" s="55">
        <f t="shared" si="203"/>
        <v>0</v>
      </c>
      <c r="U922" s="55">
        <f t="shared" si="204"/>
        <v>0</v>
      </c>
      <c r="V922" s="55" t="b">
        <f t="shared" si="198"/>
        <v>0</v>
      </c>
      <c r="W922" s="55" t="b">
        <f t="shared" si="199"/>
        <v>0</v>
      </c>
      <c r="X922" s="55" t="b">
        <f t="shared" si="200"/>
        <v>0</v>
      </c>
      <c r="Y922" s="55" t="str">
        <f t="shared" si="205"/>
        <v/>
      </c>
    </row>
    <row r="923" spans="1:25" x14ac:dyDescent="0.2">
      <c r="A923" s="69" t="str">
        <f t="shared" si="193"/>
        <v/>
      </c>
      <c r="G923" s="131" t="str">
        <f>IF(B923&lt;&gt;"",IF(E923&lt;&gt;"",VLOOKUP(E923,Configuration!$C$4:$F$7,4,FALSE),0),"")</f>
        <v/>
      </c>
      <c r="H923" s="131" t="str">
        <f t="shared" si="201"/>
        <v/>
      </c>
      <c r="O923" s="55" t="b">
        <f t="shared" si="194"/>
        <v>0</v>
      </c>
      <c r="P923" s="55">
        <f t="shared" si="195"/>
        <v>0</v>
      </c>
      <c r="Q923" s="55">
        <f t="shared" si="196"/>
        <v>0</v>
      </c>
      <c r="R923" s="55">
        <f t="shared" si="197"/>
        <v>0</v>
      </c>
      <c r="S923" s="55">
        <f t="shared" si="202"/>
        <v>0</v>
      </c>
      <c r="T923" s="55">
        <f t="shared" si="203"/>
        <v>0</v>
      </c>
      <c r="U923" s="55">
        <f t="shared" si="204"/>
        <v>0</v>
      </c>
      <c r="V923" s="55" t="b">
        <f t="shared" si="198"/>
        <v>0</v>
      </c>
      <c r="W923" s="55" t="b">
        <f t="shared" si="199"/>
        <v>0</v>
      </c>
      <c r="X923" s="55" t="b">
        <f t="shared" si="200"/>
        <v>0</v>
      </c>
      <c r="Y923" s="55" t="str">
        <f t="shared" si="205"/>
        <v/>
      </c>
    </row>
    <row r="924" spans="1:25" x14ac:dyDescent="0.2">
      <c r="A924" s="69" t="str">
        <f t="shared" si="193"/>
        <v/>
      </c>
      <c r="G924" s="131" t="str">
        <f>IF(B924&lt;&gt;"",IF(E924&lt;&gt;"",VLOOKUP(E924,Configuration!$C$4:$F$7,4,FALSE),0),"")</f>
        <v/>
      </c>
      <c r="H924" s="131" t="str">
        <f t="shared" si="201"/>
        <v/>
      </c>
      <c r="O924" s="55" t="b">
        <f t="shared" si="194"/>
        <v>0</v>
      </c>
      <c r="P924" s="55">
        <f t="shared" si="195"/>
        <v>0</v>
      </c>
      <c r="Q924" s="55">
        <f t="shared" si="196"/>
        <v>0</v>
      </c>
      <c r="R924" s="55">
        <f t="shared" si="197"/>
        <v>0</v>
      </c>
      <c r="S924" s="55">
        <f t="shared" si="202"/>
        <v>0</v>
      </c>
      <c r="T924" s="55">
        <f t="shared" si="203"/>
        <v>0</v>
      </c>
      <c r="U924" s="55">
        <f t="shared" si="204"/>
        <v>0</v>
      </c>
      <c r="V924" s="55" t="b">
        <f t="shared" si="198"/>
        <v>0</v>
      </c>
      <c r="W924" s="55" t="b">
        <f t="shared" si="199"/>
        <v>0</v>
      </c>
      <c r="X924" s="55" t="b">
        <f t="shared" si="200"/>
        <v>0</v>
      </c>
      <c r="Y924" s="55" t="str">
        <f t="shared" si="205"/>
        <v/>
      </c>
    </row>
    <row r="925" spans="1:25" x14ac:dyDescent="0.2">
      <c r="A925" s="69" t="str">
        <f t="shared" si="193"/>
        <v/>
      </c>
      <c r="G925" s="131" t="str">
        <f>IF(B925&lt;&gt;"",IF(E925&lt;&gt;"",VLOOKUP(E925,Configuration!$C$4:$F$7,4,FALSE),0),"")</f>
        <v/>
      </c>
      <c r="H925" s="131" t="str">
        <f t="shared" si="201"/>
        <v/>
      </c>
      <c r="O925" s="55" t="b">
        <f t="shared" si="194"/>
        <v>0</v>
      </c>
      <c r="P925" s="55">
        <f t="shared" si="195"/>
        <v>0</v>
      </c>
      <c r="Q925" s="55">
        <f t="shared" si="196"/>
        <v>0</v>
      </c>
      <c r="R925" s="55">
        <f t="shared" si="197"/>
        <v>0</v>
      </c>
      <c r="S925" s="55">
        <f t="shared" si="202"/>
        <v>0</v>
      </c>
      <c r="T925" s="55">
        <f t="shared" si="203"/>
        <v>0</v>
      </c>
      <c r="U925" s="55">
        <f t="shared" si="204"/>
        <v>0</v>
      </c>
      <c r="V925" s="55" t="b">
        <f t="shared" si="198"/>
        <v>0</v>
      </c>
      <c r="W925" s="55" t="b">
        <f t="shared" si="199"/>
        <v>0</v>
      </c>
      <c r="X925" s="55" t="b">
        <f t="shared" si="200"/>
        <v>0</v>
      </c>
      <c r="Y925" s="55" t="str">
        <f t="shared" si="205"/>
        <v/>
      </c>
    </row>
    <row r="926" spans="1:25" x14ac:dyDescent="0.2">
      <c r="A926" s="69" t="str">
        <f t="shared" si="193"/>
        <v/>
      </c>
      <c r="G926" s="131" t="str">
        <f>IF(B926&lt;&gt;"",IF(E926&lt;&gt;"",VLOOKUP(E926,Configuration!$C$4:$F$7,4,FALSE),0),"")</f>
        <v/>
      </c>
      <c r="H926" s="131" t="str">
        <f t="shared" si="201"/>
        <v/>
      </c>
      <c r="O926" s="55" t="b">
        <f t="shared" si="194"/>
        <v>0</v>
      </c>
      <c r="P926" s="55">
        <f t="shared" si="195"/>
        <v>0</v>
      </c>
      <c r="Q926" s="55">
        <f t="shared" si="196"/>
        <v>0</v>
      </c>
      <c r="R926" s="55">
        <f t="shared" si="197"/>
        <v>0</v>
      </c>
      <c r="S926" s="55">
        <f t="shared" si="202"/>
        <v>0</v>
      </c>
      <c r="T926" s="55">
        <f t="shared" si="203"/>
        <v>0</v>
      </c>
      <c r="U926" s="55">
        <f t="shared" si="204"/>
        <v>0</v>
      </c>
      <c r="V926" s="55" t="b">
        <f t="shared" si="198"/>
        <v>0</v>
      </c>
      <c r="W926" s="55" t="b">
        <f t="shared" si="199"/>
        <v>0</v>
      </c>
      <c r="X926" s="55" t="b">
        <f t="shared" si="200"/>
        <v>0</v>
      </c>
      <c r="Y926" s="55" t="str">
        <f t="shared" si="205"/>
        <v/>
      </c>
    </row>
    <row r="927" spans="1:25" x14ac:dyDescent="0.2">
      <c r="A927" s="69" t="str">
        <f t="shared" si="193"/>
        <v/>
      </c>
      <c r="G927" s="131" t="str">
        <f>IF(B927&lt;&gt;"",IF(E927&lt;&gt;"",VLOOKUP(E927,Configuration!$C$4:$F$7,4,FALSE),0),"")</f>
        <v/>
      </c>
      <c r="H927" s="131" t="str">
        <f t="shared" si="201"/>
        <v/>
      </c>
      <c r="O927" s="55" t="b">
        <f t="shared" si="194"/>
        <v>0</v>
      </c>
      <c r="P927" s="55">
        <f t="shared" si="195"/>
        <v>0</v>
      </c>
      <c r="Q927" s="55">
        <f t="shared" si="196"/>
        <v>0</v>
      </c>
      <c r="R927" s="55">
        <f t="shared" si="197"/>
        <v>0</v>
      </c>
      <c r="S927" s="55">
        <f t="shared" si="202"/>
        <v>0</v>
      </c>
      <c r="T927" s="55">
        <f t="shared" si="203"/>
        <v>0</v>
      </c>
      <c r="U927" s="55">
        <f t="shared" si="204"/>
        <v>0</v>
      </c>
      <c r="V927" s="55" t="b">
        <f t="shared" si="198"/>
        <v>0</v>
      </c>
      <c r="W927" s="55" t="b">
        <f t="shared" si="199"/>
        <v>0</v>
      </c>
      <c r="X927" s="55" t="b">
        <f t="shared" si="200"/>
        <v>0</v>
      </c>
      <c r="Y927" s="55" t="str">
        <f t="shared" si="205"/>
        <v/>
      </c>
    </row>
    <row r="928" spans="1:25" x14ac:dyDescent="0.2">
      <c r="A928" s="69" t="str">
        <f t="shared" si="193"/>
        <v/>
      </c>
      <c r="G928" s="131" t="str">
        <f>IF(B928&lt;&gt;"",IF(E928&lt;&gt;"",VLOOKUP(E928,Configuration!$C$4:$F$7,4,FALSE),0),"")</f>
        <v/>
      </c>
      <c r="H928" s="131" t="str">
        <f t="shared" si="201"/>
        <v/>
      </c>
      <c r="O928" s="55" t="b">
        <f t="shared" si="194"/>
        <v>0</v>
      </c>
      <c r="P928" s="55">
        <f t="shared" si="195"/>
        <v>0</v>
      </c>
      <c r="Q928" s="55">
        <f t="shared" si="196"/>
        <v>0</v>
      </c>
      <c r="R928" s="55">
        <f t="shared" si="197"/>
        <v>0</v>
      </c>
      <c r="S928" s="55">
        <f t="shared" si="202"/>
        <v>0</v>
      </c>
      <c r="T928" s="55">
        <f t="shared" si="203"/>
        <v>0</v>
      </c>
      <c r="U928" s="55">
        <f t="shared" si="204"/>
        <v>0</v>
      </c>
      <c r="V928" s="55" t="b">
        <f t="shared" si="198"/>
        <v>0</v>
      </c>
      <c r="W928" s="55" t="b">
        <f t="shared" si="199"/>
        <v>0</v>
      </c>
      <c r="X928" s="55" t="b">
        <f t="shared" si="200"/>
        <v>0</v>
      </c>
      <c r="Y928" s="55" t="str">
        <f t="shared" si="205"/>
        <v/>
      </c>
    </row>
    <row r="929" spans="1:25" x14ac:dyDescent="0.2">
      <c r="A929" s="69" t="str">
        <f t="shared" si="193"/>
        <v/>
      </c>
      <c r="G929" s="131" t="str">
        <f>IF(B929&lt;&gt;"",IF(E929&lt;&gt;"",VLOOKUP(E929,Configuration!$C$4:$F$7,4,FALSE),0),"")</f>
        <v/>
      </c>
      <c r="H929" s="131" t="str">
        <f t="shared" si="201"/>
        <v/>
      </c>
      <c r="O929" s="55" t="b">
        <f t="shared" si="194"/>
        <v>0</v>
      </c>
      <c r="P929" s="55">
        <f t="shared" si="195"/>
        <v>0</v>
      </c>
      <c r="Q929" s="55">
        <f t="shared" si="196"/>
        <v>0</v>
      </c>
      <c r="R929" s="55">
        <f t="shared" si="197"/>
        <v>0</v>
      </c>
      <c r="S929" s="55">
        <f t="shared" si="202"/>
        <v>0</v>
      </c>
      <c r="T929" s="55">
        <f t="shared" si="203"/>
        <v>0</v>
      </c>
      <c r="U929" s="55">
        <f t="shared" si="204"/>
        <v>0</v>
      </c>
      <c r="V929" s="55" t="b">
        <f t="shared" si="198"/>
        <v>0</v>
      </c>
      <c r="W929" s="55" t="b">
        <f t="shared" si="199"/>
        <v>0</v>
      </c>
      <c r="X929" s="55" t="b">
        <f t="shared" si="200"/>
        <v>0</v>
      </c>
      <c r="Y929" s="55" t="str">
        <f t="shared" si="205"/>
        <v/>
      </c>
    </row>
    <row r="930" spans="1:25" x14ac:dyDescent="0.2">
      <c r="A930" s="69" t="str">
        <f t="shared" si="193"/>
        <v/>
      </c>
      <c r="G930" s="131" t="str">
        <f>IF(B930&lt;&gt;"",IF(E930&lt;&gt;"",VLOOKUP(E930,Configuration!$C$4:$F$7,4,FALSE),0),"")</f>
        <v/>
      </c>
      <c r="H930" s="131" t="str">
        <f t="shared" si="201"/>
        <v/>
      </c>
      <c r="O930" s="55" t="b">
        <f t="shared" si="194"/>
        <v>0</v>
      </c>
      <c r="P930" s="55">
        <f t="shared" si="195"/>
        <v>0</v>
      </c>
      <c r="Q930" s="55">
        <f t="shared" si="196"/>
        <v>0</v>
      </c>
      <c r="R930" s="55">
        <f t="shared" si="197"/>
        <v>0</v>
      </c>
      <c r="S930" s="55">
        <f t="shared" si="202"/>
        <v>0</v>
      </c>
      <c r="T930" s="55">
        <f t="shared" si="203"/>
        <v>0</v>
      </c>
      <c r="U930" s="55">
        <f t="shared" si="204"/>
        <v>0</v>
      </c>
      <c r="V930" s="55" t="b">
        <f t="shared" si="198"/>
        <v>0</v>
      </c>
      <c r="W930" s="55" t="b">
        <f t="shared" si="199"/>
        <v>0</v>
      </c>
      <c r="X930" s="55" t="b">
        <f t="shared" si="200"/>
        <v>0</v>
      </c>
      <c r="Y930" s="55" t="str">
        <f t="shared" si="205"/>
        <v/>
      </c>
    </row>
    <row r="931" spans="1:25" x14ac:dyDescent="0.2">
      <c r="A931" s="69" t="str">
        <f t="shared" si="193"/>
        <v/>
      </c>
      <c r="G931" s="131" t="str">
        <f>IF(B931&lt;&gt;"",IF(E931&lt;&gt;"",VLOOKUP(E931,Configuration!$C$4:$F$7,4,FALSE),0),"")</f>
        <v/>
      </c>
      <c r="H931" s="131" t="str">
        <f t="shared" si="201"/>
        <v/>
      </c>
      <c r="O931" s="55" t="b">
        <f t="shared" si="194"/>
        <v>0</v>
      </c>
      <c r="P931" s="55">
        <f t="shared" si="195"/>
        <v>0</v>
      </c>
      <c r="Q931" s="55">
        <f t="shared" si="196"/>
        <v>0</v>
      </c>
      <c r="R931" s="55">
        <f t="shared" si="197"/>
        <v>0</v>
      </c>
      <c r="S931" s="55">
        <f t="shared" si="202"/>
        <v>0</v>
      </c>
      <c r="T931" s="55">
        <f t="shared" si="203"/>
        <v>0</v>
      </c>
      <c r="U931" s="55">
        <f t="shared" si="204"/>
        <v>0</v>
      </c>
      <c r="V931" s="55" t="b">
        <f t="shared" si="198"/>
        <v>0</v>
      </c>
      <c r="W931" s="55" t="b">
        <f t="shared" si="199"/>
        <v>0</v>
      </c>
      <c r="X931" s="55" t="b">
        <f t="shared" si="200"/>
        <v>0</v>
      </c>
      <c r="Y931" s="55" t="str">
        <f t="shared" si="205"/>
        <v/>
      </c>
    </row>
    <row r="932" spans="1:25" x14ac:dyDescent="0.2">
      <c r="A932" s="69" t="str">
        <f t="shared" si="193"/>
        <v/>
      </c>
      <c r="G932" s="131" t="str">
        <f>IF(B932&lt;&gt;"",IF(E932&lt;&gt;"",VLOOKUP(E932,Configuration!$C$4:$F$7,4,FALSE),0),"")</f>
        <v/>
      </c>
      <c r="H932" s="131" t="str">
        <f t="shared" si="201"/>
        <v/>
      </c>
      <c r="O932" s="55" t="b">
        <f t="shared" si="194"/>
        <v>0</v>
      </c>
      <c r="P932" s="55">
        <f t="shared" si="195"/>
        <v>0</v>
      </c>
      <c r="Q932" s="55">
        <f t="shared" si="196"/>
        <v>0</v>
      </c>
      <c r="R932" s="55">
        <f t="shared" si="197"/>
        <v>0</v>
      </c>
      <c r="S932" s="55">
        <f t="shared" si="202"/>
        <v>0</v>
      </c>
      <c r="T932" s="55">
        <f t="shared" si="203"/>
        <v>0</v>
      </c>
      <c r="U932" s="55">
        <f t="shared" si="204"/>
        <v>0</v>
      </c>
      <c r="V932" s="55" t="b">
        <f t="shared" si="198"/>
        <v>0</v>
      </c>
      <c r="W932" s="55" t="b">
        <f t="shared" si="199"/>
        <v>0</v>
      </c>
      <c r="X932" s="55" t="b">
        <f t="shared" si="200"/>
        <v>0</v>
      </c>
      <c r="Y932" s="55" t="str">
        <f t="shared" si="205"/>
        <v/>
      </c>
    </row>
    <row r="933" spans="1:25" x14ac:dyDescent="0.2">
      <c r="A933" s="69" t="str">
        <f t="shared" si="193"/>
        <v/>
      </c>
      <c r="G933" s="131" t="str">
        <f>IF(B933&lt;&gt;"",IF(E933&lt;&gt;"",VLOOKUP(E933,Configuration!$C$4:$F$7,4,FALSE),0),"")</f>
        <v/>
      </c>
      <c r="H933" s="131" t="str">
        <f t="shared" si="201"/>
        <v/>
      </c>
      <c r="O933" s="55" t="b">
        <f t="shared" si="194"/>
        <v>0</v>
      </c>
      <c r="P933" s="55">
        <f t="shared" si="195"/>
        <v>0</v>
      </c>
      <c r="Q933" s="55">
        <f t="shared" si="196"/>
        <v>0</v>
      </c>
      <c r="R933" s="55">
        <f t="shared" si="197"/>
        <v>0</v>
      </c>
      <c r="S933" s="55">
        <f t="shared" si="202"/>
        <v>0</v>
      </c>
      <c r="T933" s="55">
        <f t="shared" si="203"/>
        <v>0</v>
      </c>
      <c r="U933" s="55">
        <f t="shared" si="204"/>
        <v>0</v>
      </c>
      <c r="V933" s="55" t="b">
        <f t="shared" si="198"/>
        <v>0</v>
      </c>
      <c r="W933" s="55" t="b">
        <f t="shared" si="199"/>
        <v>0</v>
      </c>
      <c r="X933" s="55" t="b">
        <f t="shared" si="200"/>
        <v>0</v>
      </c>
      <c r="Y933" s="55" t="str">
        <f t="shared" si="205"/>
        <v/>
      </c>
    </row>
    <row r="934" spans="1:25" x14ac:dyDescent="0.2">
      <c r="A934" s="69" t="str">
        <f t="shared" si="193"/>
        <v/>
      </c>
      <c r="G934" s="131" t="str">
        <f>IF(B934&lt;&gt;"",IF(E934&lt;&gt;"",VLOOKUP(E934,Configuration!$C$4:$F$7,4,FALSE),0),"")</f>
        <v/>
      </c>
      <c r="H934" s="131" t="str">
        <f t="shared" si="201"/>
        <v/>
      </c>
      <c r="O934" s="55" t="b">
        <f t="shared" si="194"/>
        <v>0</v>
      </c>
      <c r="P934" s="55">
        <f t="shared" si="195"/>
        <v>0</v>
      </c>
      <c r="Q934" s="55">
        <f t="shared" si="196"/>
        <v>0</v>
      </c>
      <c r="R934" s="55">
        <f t="shared" si="197"/>
        <v>0</v>
      </c>
      <c r="S934" s="55">
        <f t="shared" si="202"/>
        <v>0</v>
      </c>
      <c r="T934" s="55">
        <f t="shared" si="203"/>
        <v>0</v>
      </c>
      <c r="U934" s="55">
        <f t="shared" si="204"/>
        <v>0</v>
      </c>
      <c r="V934" s="55" t="b">
        <f t="shared" si="198"/>
        <v>0</v>
      </c>
      <c r="W934" s="55" t="b">
        <f t="shared" si="199"/>
        <v>0</v>
      </c>
      <c r="X934" s="55" t="b">
        <f t="shared" si="200"/>
        <v>0</v>
      </c>
      <c r="Y934" s="55" t="str">
        <f t="shared" si="205"/>
        <v/>
      </c>
    </row>
    <row r="935" spans="1:25" x14ac:dyDescent="0.2">
      <c r="A935" s="69" t="str">
        <f t="shared" si="193"/>
        <v/>
      </c>
      <c r="G935" s="131" t="str">
        <f>IF(B935&lt;&gt;"",IF(E935&lt;&gt;"",VLOOKUP(E935,Configuration!$C$4:$F$7,4,FALSE),0),"")</f>
        <v/>
      </c>
      <c r="H935" s="131" t="str">
        <f t="shared" si="201"/>
        <v/>
      </c>
      <c r="O935" s="55" t="b">
        <f t="shared" si="194"/>
        <v>0</v>
      </c>
      <c r="P935" s="55">
        <f t="shared" si="195"/>
        <v>0</v>
      </c>
      <c r="Q935" s="55">
        <f t="shared" si="196"/>
        <v>0</v>
      </c>
      <c r="R935" s="55">
        <f t="shared" si="197"/>
        <v>0</v>
      </c>
      <c r="S935" s="55">
        <f t="shared" si="202"/>
        <v>0</v>
      </c>
      <c r="T935" s="55">
        <f t="shared" si="203"/>
        <v>0</v>
      </c>
      <c r="U935" s="55">
        <f t="shared" si="204"/>
        <v>0</v>
      </c>
      <c r="V935" s="55" t="b">
        <f t="shared" si="198"/>
        <v>0</v>
      </c>
      <c r="W935" s="55" t="b">
        <f t="shared" si="199"/>
        <v>0</v>
      </c>
      <c r="X935" s="55" t="b">
        <f t="shared" si="200"/>
        <v>0</v>
      </c>
      <c r="Y935" s="55" t="str">
        <f t="shared" si="205"/>
        <v/>
      </c>
    </row>
    <row r="936" spans="1:25" x14ac:dyDescent="0.2">
      <c r="A936" s="69" t="str">
        <f t="shared" si="193"/>
        <v/>
      </c>
      <c r="G936" s="131" t="str">
        <f>IF(B936&lt;&gt;"",IF(E936&lt;&gt;"",VLOOKUP(E936,Configuration!$C$4:$F$7,4,FALSE),0),"")</f>
        <v/>
      </c>
      <c r="H936" s="131" t="str">
        <f t="shared" si="201"/>
        <v/>
      </c>
      <c r="O936" s="55" t="b">
        <f t="shared" si="194"/>
        <v>0</v>
      </c>
      <c r="P936" s="55">
        <f t="shared" si="195"/>
        <v>0</v>
      </c>
      <c r="Q936" s="55">
        <f t="shared" si="196"/>
        <v>0</v>
      </c>
      <c r="R936" s="55">
        <f t="shared" si="197"/>
        <v>0</v>
      </c>
      <c r="S936" s="55">
        <f t="shared" si="202"/>
        <v>0</v>
      </c>
      <c r="T936" s="55">
        <f t="shared" si="203"/>
        <v>0</v>
      </c>
      <c r="U936" s="55">
        <f t="shared" si="204"/>
        <v>0</v>
      </c>
      <c r="V936" s="55" t="b">
        <f t="shared" si="198"/>
        <v>0</v>
      </c>
      <c r="W936" s="55" t="b">
        <f t="shared" si="199"/>
        <v>0</v>
      </c>
      <c r="X936" s="55" t="b">
        <f t="shared" si="200"/>
        <v>0</v>
      </c>
      <c r="Y936" s="55" t="str">
        <f t="shared" si="205"/>
        <v/>
      </c>
    </row>
    <row r="937" spans="1:25" x14ac:dyDescent="0.2">
      <c r="A937" s="69" t="str">
        <f t="shared" ref="A937:A1000" si="206">IF(B937&lt;&gt;"",A936+1,"")</f>
        <v/>
      </c>
      <c r="G937" s="131" t="str">
        <f>IF(B937&lt;&gt;"",IF(E937&lt;&gt;"",VLOOKUP(E937,Configuration!$C$4:$F$7,4,FALSE),0),"")</f>
        <v/>
      </c>
      <c r="H937" s="131" t="str">
        <f t="shared" si="201"/>
        <v/>
      </c>
      <c r="O937" s="55" t="b">
        <f t="shared" ref="O937:O1000" si="207">AND(E937=(_tocomplex),(I937)&lt;&gt;_later,(K937)&lt;&gt;_out)</f>
        <v>0</v>
      </c>
      <c r="P937" s="55">
        <f t="shared" ref="P937:P1000" si="208">IF(LOWER(I937)=LOWER(_tolaunch),H937,0)</f>
        <v>0</v>
      </c>
      <c r="Q937" s="55">
        <f t="shared" ref="Q937:Q1000" si="209">IF(LOWER(I937)=LOWER(_posibletolaunch),H937,0)</f>
        <v>0</v>
      </c>
      <c r="R937" s="55">
        <f t="shared" ref="R937:R1000" si="210">IF(LOWER(I937)=LOWER(_later),H937,0)</f>
        <v>0</v>
      </c>
      <c r="S937" s="55">
        <f t="shared" si="202"/>
        <v>0</v>
      </c>
      <c r="T937" s="55">
        <f t="shared" si="203"/>
        <v>0</v>
      </c>
      <c r="U937" s="55">
        <f t="shared" si="204"/>
        <v>0</v>
      </c>
      <c r="V937" s="55" t="b">
        <f t="shared" ref="V937:V1000" si="211">AND(I937=_tolaunch,K937&lt;&gt;_out)</f>
        <v>0</v>
      </c>
      <c r="W937" s="55" t="b">
        <f t="shared" ref="W937:W1000" si="212">AND(I937=_posibletolaunch,K937&lt;&gt;_out)</f>
        <v>0</v>
      </c>
      <c r="X937" s="55" t="b">
        <f t="shared" ref="X937:X1000" si="213">AND(I937=_later,K937&lt;&gt;_out)</f>
        <v>0</v>
      </c>
      <c r="Y937" s="55" t="str">
        <f t="shared" si="205"/>
        <v/>
      </c>
    </row>
    <row r="938" spans="1:25" x14ac:dyDescent="0.2">
      <c r="A938" s="69" t="str">
        <f t="shared" si="206"/>
        <v/>
      </c>
      <c r="G938" s="131" t="str">
        <f>IF(B938&lt;&gt;"",IF(E938&lt;&gt;"",VLOOKUP(E938,Configuration!$C$4:$F$7,4,FALSE),0),"")</f>
        <v/>
      </c>
      <c r="H938" s="131" t="str">
        <f t="shared" si="201"/>
        <v/>
      </c>
      <c r="O938" s="55" t="b">
        <f t="shared" si="207"/>
        <v>0</v>
      </c>
      <c r="P938" s="55">
        <f t="shared" si="208"/>
        <v>0</v>
      </c>
      <c r="Q938" s="55">
        <f t="shared" si="209"/>
        <v>0</v>
      </c>
      <c r="R938" s="55">
        <f t="shared" si="210"/>
        <v>0</v>
      </c>
      <c r="S938" s="55">
        <f t="shared" si="202"/>
        <v>0</v>
      </c>
      <c r="T938" s="55">
        <f t="shared" si="203"/>
        <v>0</v>
      </c>
      <c r="U938" s="55">
        <f t="shared" si="204"/>
        <v>0</v>
      </c>
      <c r="V938" s="55" t="b">
        <f t="shared" si="211"/>
        <v>0</v>
      </c>
      <c r="W938" s="55" t="b">
        <f t="shared" si="212"/>
        <v>0</v>
      </c>
      <c r="X938" s="55" t="b">
        <f t="shared" si="213"/>
        <v>0</v>
      </c>
      <c r="Y938" s="55" t="str">
        <f t="shared" si="205"/>
        <v/>
      </c>
    </row>
    <row r="939" spans="1:25" x14ac:dyDescent="0.2">
      <c r="A939" s="69" t="str">
        <f t="shared" si="206"/>
        <v/>
      </c>
      <c r="G939" s="131" t="str">
        <f>IF(B939&lt;&gt;"",IF(E939&lt;&gt;"",VLOOKUP(E939,Configuration!$C$4:$F$7,4,FALSE),0),"")</f>
        <v/>
      </c>
      <c r="H939" s="131" t="str">
        <f t="shared" si="201"/>
        <v/>
      </c>
      <c r="O939" s="55" t="b">
        <f t="shared" si="207"/>
        <v>0</v>
      </c>
      <c r="P939" s="55">
        <f t="shared" si="208"/>
        <v>0</v>
      </c>
      <c r="Q939" s="55">
        <f t="shared" si="209"/>
        <v>0</v>
      </c>
      <c r="R939" s="55">
        <f t="shared" si="210"/>
        <v>0</v>
      </c>
      <c r="S939" s="55">
        <f t="shared" si="202"/>
        <v>0</v>
      </c>
      <c r="T939" s="55">
        <f t="shared" si="203"/>
        <v>0</v>
      </c>
      <c r="U939" s="55">
        <f t="shared" si="204"/>
        <v>0</v>
      </c>
      <c r="V939" s="55" t="b">
        <f t="shared" si="211"/>
        <v>0</v>
      </c>
      <c r="W939" s="55" t="b">
        <f t="shared" si="212"/>
        <v>0</v>
      </c>
      <c r="X939" s="55" t="b">
        <f t="shared" si="213"/>
        <v>0</v>
      </c>
      <c r="Y939" s="55" t="str">
        <f t="shared" si="205"/>
        <v/>
      </c>
    </row>
    <row r="940" spans="1:25" x14ac:dyDescent="0.2">
      <c r="A940" s="69" t="str">
        <f t="shared" si="206"/>
        <v/>
      </c>
      <c r="G940" s="131" t="str">
        <f>IF(B940&lt;&gt;"",IF(E940&lt;&gt;"",VLOOKUP(E940,Configuration!$C$4:$F$7,4,FALSE),0),"")</f>
        <v/>
      </c>
      <c r="H940" s="131" t="str">
        <f t="shared" si="201"/>
        <v/>
      </c>
      <c r="O940" s="55" t="b">
        <f t="shared" si="207"/>
        <v>0</v>
      </c>
      <c r="P940" s="55">
        <f t="shared" si="208"/>
        <v>0</v>
      </c>
      <c r="Q940" s="55">
        <f t="shared" si="209"/>
        <v>0</v>
      </c>
      <c r="R940" s="55">
        <f t="shared" si="210"/>
        <v>0</v>
      </c>
      <c r="S940" s="55">
        <f t="shared" si="202"/>
        <v>0</v>
      </c>
      <c r="T940" s="55">
        <f t="shared" si="203"/>
        <v>0</v>
      </c>
      <c r="U940" s="55">
        <f t="shared" si="204"/>
        <v>0</v>
      </c>
      <c r="V940" s="55" t="b">
        <f t="shared" si="211"/>
        <v>0</v>
      </c>
      <c r="W940" s="55" t="b">
        <f t="shared" si="212"/>
        <v>0</v>
      </c>
      <c r="X940" s="55" t="b">
        <f t="shared" si="213"/>
        <v>0</v>
      </c>
      <c r="Y940" s="55" t="str">
        <f t="shared" si="205"/>
        <v/>
      </c>
    </row>
    <row r="941" spans="1:25" x14ac:dyDescent="0.2">
      <c r="A941" s="69" t="str">
        <f t="shared" si="206"/>
        <v/>
      </c>
      <c r="G941" s="131" t="str">
        <f>IF(B941&lt;&gt;"",IF(E941&lt;&gt;"",VLOOKUP(E941,Configuration!$C$4:$F$7,4,FALSE),0),"")</f>
        <v/>
      </c>
      <c r="H941" s="131" t="str">
        <f t="shared" si="201"/>
        <v/>
      </c>
      <c r="O941" s="55" t="b">
        <f t="shared" si="207"/>
        <v>0</v>
      </c>
      <c r="P941" s="55">
        <f t="shared" si="208"/>
        <v>0</v>
      </c>
      <c r="Q941" s="55">
        <f t="shared" si="209"/>
        <v>0</v>
      </c>
      <c r="R941" s="55">
        <f t="shared" si="210"/>
        <v>0</v>
      </c>
      <c r="S941" s="55">
        <f t="shared" si="202"/>
        <v>0</v>
      </c>
      <c r="T941" s="55">
        <f t="shared" si="203"/>
        <v>0</v>
      </c>
      <c r="U941" s="55">
        <f t="shared" si="204"/>
        <v>0</v>
      </c>
      <c r="V941" s="55" t="b">
        <f t="shared" si="211"/>
        <v>0</v>
      </c>
      <c r="W941" s="55" t="b">
        <f t="shared" si="212"/>
        <v>0</v>
      </c>
      <c r="X941" s="55" t="b">
        <f t="shared" si="213"/>
        <v>0</v>
      </c>
      <c r="Y941" s="55" t="str">
        <f t="shared" si="205"/>
        <v/>
      </c>
    </row>
    <row r="942" spans="1:25" x14ac:dyDescent="0.2">
      <c r="A942" s="69" t="str">
        <f t="shared" si="206"/>
        <v/>
      </c>
      <c r="G942" s="131" t="str">
        <f>IF(B942&lt;&gt;"",IF(E942&lt;&gt;"",VLOOKUP(E942,Configuration!$C$4:$F$7,4,FALSE),0),"")</f>
        <v/>
      </c>
      <c r="H942" s="131" t="str">
        <f t="shared" si="201"/>
        <v/>
      </c>
      <c r="O942" s="55" t="b">
        <f t="shared" si="207"/>
        <v>0</v>
      </c>
      <c r="P942" s="55">
        <f t="shared" si="208"/>
        <v>0</v>
      </c>
      <c r="Q942" s="55">
        <f t="shared" si="209"/>
        <v>0</v>
      </c>
      <c r="R942" s="55">
        <f t="shared" si="210"/>
        <v>0</v>
      </c>
      <c r="S942" s="55">
        <f t="shared" si="202"/>
        <v>0</v>
      </c>
      <c r="T942" s="55">
        <f t="shared" si="203"/>
        <v>0</v>
      </c>
      <c r="U942" s="55">
        <f t="shared" si="204"/>
        <v>0</v>
      </c>
      <c r="V942" s="55" t="b">
        <f t="shared" si="211"/>
        <v>0</v>
      </c>
      <c r="W942" s="55" t="b">
        <f t="shared" si="212"/>
        <v>0</v>
      </c>
      <c r="X942" s="55" t="b">
        <f t="shared" si="213"/>
        <v>0</v>
      </c>
      <c r="Y942" s="55" t="str">
        <f t="shared" si="205"/>
        <v/>
      </c>
    </row>
    <row r="943" spans="1:25" x14ac:dyDescent="0.2">
      <c r="A943" s="69" t="str">
        <f t="shared" si="206"/>
        <v/>
      </c>
      <c r="G943" s="131" t="str">
        <f>IF(B943&lt;&gt;"",IF(E943&lt;&gt;"",VLOOKUP(E943,Configuration!$C$4:$F$7,4,FALSE),0),"")</f>
        <v/>
      </c>
      <c r="H943" s="131" t="str">
        <f t="shared" si="201"/>
        <v/>
      </c>
      <c r="O943" s="55" t="b">
        <f t="shared" si="207"/>
        <v>0</v>
      </c>
      <c r="P943" s="55">
        <f t="shared" si="208"/>
        <v>0</v>
      </c>
      <c r="Q943" s="55">
        <f t="shared" si="209"/>
        <v>0</v>
      </c>
      <c r="R943" s="55">
        <f t="shared" si="210"/>
        <v>0</v>
      </c>
      <c r="S943" s="55">
        <f t="shared" si="202"/>
        <v>0</v>
      </c>
      <c r="T943" s="55">
        <f t="shared" si="203"/>
        <v>0</v>
      </c>
      <c r="U943" s="55">
        <f t="shared" si="204"/>
        <v>0</v>
      </c>
      <c r="V943" s="55" t="b">
        <f t="shared" si="211"/>
        <v>0</v>
      </c>
      <c r="W943" s="55" t="b">
        <f t="shared" si="212"/>
        <v>0</v>
      </c>
      <c r="X943" s="55" t="b">
        <f t="shared" si="213"/>
        <v>0</v>
      </c>
      <c r="Y943" s="55" t="str">
        <f t="shared" si="205"/>
        <v/>
      </c>
    </row>
    <row r="944" spans="1:25" x14ac:dyDescent="0.2">
      <c r="A944" s="69" t="str">
        <f t="shared" si="206"/>
        <v/>
      </c>
      <c r="G944" s="131" t="str">
        <f>IF(B944&lt;&gt;"",IF(E944&lt;&gt;"",VLOOKUP(E944,Configuration!$C$4:$F$7,4,FALSE),0),"")</f>
        <v/>
      </c>
      <c r="H944" s="131" t="str">
        <f t="shared" si="201"/>
        <v/>
      </c>
      <c r="O944" s="55" t="b">
        <f t="shared" si="207"/>
        <v>0</v>
      </c>
      <c r="P944" s="55">
        <f t="shared" si="208"/>
        <v>0</v>
      </c>
      <c r="Q944" s="55">
        <f t="shared" si="209"/>
        <v>0</v>
      </c>
      <c r="R944" s="55">
        <f t="shared" si="210"/>
        <v>0</v>
      </c>
      <c r="S944" s="55">
        <f t="shared" si="202"/>
        <v>0</v>
      </c>
      <c r="T944" s="55">
        <f t="shared" si="203"/>
        <v>0</v>
      </c>
      <c r="U944" s="55">
        <f t="shared" si="204"/>
        <v>0</v>
      </c>
      <c r="V944" s="55" t="b">
        <f t="shared" si="211"/>
        <v>0</v>
      </c>
      <c r="W944" s="55" t="b">
        <f t="shared" si="212"/>
        <v>0</v>
      </c>
      <c r="X944" s="55" t="b">
        <f t="shared" si="213"/>
        <v>0</v>
      </c>
      <c r="Y944" s="55" t="str">
        <f t="shared" si="205"/>
        <v/>
      </c>
    </row>
    <row r="945" spans="1:25" x14ac:dyDescent="0.2">
      <c r="A945" s="69" t="str">
        <f t="shared" si="206"/>
        <v/>
      </c>
      <c r="G945" s="131" t="str">
        <f>IF(B945&lt;&gt;"",IF(E945&lt;&gt;"",VLOOKUP(E945,Configuration!$C$4:$F$7,4,FALSE),0),"")</f>
        <v/>
      </c>
      <c r="H945" s="131" t="str">
        <f t="shared" si="201"/>
        <v/>
      </c>
      <c r="O945" s="55" t="b">
        <f t="shared" si="207"/>
        <v>0</v>
      </c>
      <c r="P945" s="55">
        <f t="shared" si="208"/>
        <v>0</v>
      </c>
      <c r="Q945" s="55">
        <f t="shared" si="209"/>
        <v>0</v>
      </c>
      <c r="R945" s="55">
        <f t="shared" si="210"/>
        <v>0</v>
      </c>
      <c r="S945" s="55">
        <f t="shared" si="202"/>
        <v>0</v>
      </c>
      <c r="T945" s="55">
        <f t="shared" si="203"/>
        <v>0</v>
      </c>
      <c r="U945" s="55">
        <f t="shared" si="204"/>
        <v>0</v>
      </c>
      <c r="V945" s="55" t="b">
        <f t="shared" si="211"/>
        <v>0</v>
      </c>
      <c r="W945" s="55" t="b">
        <f t="shared" si="212"/>
        <v>0</v>
      </c>
      <c r="X945" s="55" t="b">
        <f t="shared" si="213"/>
        <v>0</v>
      </c>
      <c r="Y945" s="55" t="str">
        <f t="shared" si="205"/>
        <v/>
      </c>
    </row>
    <row r="946" spans="1:25" x14ac:dyDescent="0.2">
      <c r="A946" s="69" t="str">
        <f t="shared" si="206"/>
        <v/>
      </c>
      <c r="G946" s="131" t="str">
        <f>IF(B946&lt;&gt;"",IF(E946&lt;&gt;"",VLOOKUP(E946,Configuration!$C$4:$F$7,4,FALSE),0),"")</f>
        <v/>
      </c>
      <c r="H946" s="131" t="str">
        <f t="shared" si="201"/>
        <v/>
      </c>
      <c r="O946" s="55" t="b">
        <f t="shared" si="207"/>
        <v>0</v>
      </c>
      <c r="P946" s="55">
        <f t="shared" si="208"/>
        <v>0</v>
      </c>
      <c r="Q946" s="55">
        <f t="shared" si="209"/>
        <v>0</v>
      </c>
      <c r="R946" s="55">
        <f t="shared" si="210"/>
        <v>0</v>
      </c>
      <c r="S946" s="55">
        <f t="shared" si="202"/>
        <v>0</v>
      </c>
      <c r="T946" s="55">
        <f t="shared" si="203"/>
        <v>0</v>
      </c>
      <c r="U946" s="55">
        <f t="shared" si="204"/>
        <v>0</v>
      </c>
      <c r="V946" s="55" t="b">
        <f t="shared" si="211"/>
        <v>0</v>
      </c>
      <c r="W946" s="55" t="b">
        <f t="shared" si="212"/>
        <v>0</v>
      </c>
      <c r="X946" s="55" t="b">
        <f t="shared" si="213"/>
        <v>0</v>
      </c>
      <c r="Y946" s="55" t="str">
        <f t="shared" si="205"/>
        <v/>
      </c>
    </row>
    <row r="947" spans="1:25" x14ac:dyDescent="0.2">
      <c r="A947" s="69" t="str">
        <f t="shared" si="206"/>
        <v/>
      </c>
      <c r="G947" s="131" t="str">
        <f>IF(B947&lt;&gt;"",IF(E947&lt;&gt;"",VLOOKUP(E947,Configuration!$C$4:$F$7,4,FALSE),0),"")</f>
        <v/>
      </c>
      <c r="H947" s="131" t="str">
        <f t="shared" si="201"/>
        <v/>
      </c>
      <c r="O947" s="55" t="b">
        <f t="shared" si="207"/>
        <v>0</v>
      </c>
      <c r="P947" s="55">
        <f t="shared" si="208"/>
        <v>0</v>
      </c>
      <c r="Q947" s="55">
        <f t="shared" si="209"/>
        <v>0</v>
      </c>
      <c r="R947" s="55">
        <f t="shared" si="210"/>
        <v>0</v>
      </c>
      <c r="S947" s="55">
        <f t="shared" si="202"/>
        <v>0</v>
      </c>
      <c r="T947" s="55">
        <f t="shared" si="203"/>
        <v>0</v>
      </c>
      <c r="U947" s="55">
        <f t="shared" si="204"/>
        <v>0</v>
      </c>
      <c r="V947" s="55" t="b">
        <f t="shared" si="211"/>
        <v>0</v>
      </c>
      <c r="W947" s="55" t="b">
        <f t="shared" si="212"/>
        <v>0</v>
      </c>
      <c r="X947" s="55" t="b">
        <f t="shared" si="213"/>
        <v>0</v>
      </c>
      <c r="Y947" s="55" t="str">
        <f t="shared" si="205"/>
        <v/>
      </c>
    </row>
    <row r="948" spans="1:25" x14ac:dyDescent="0.2">
      <c r="A948" s="69" t="str">
        <f t="shared" si="206"/>
        <v/>
      </c>
      <c r="G948" s="131" t="str">
        <f>IF(B948&lt;&gt;"",IF(E948&lt;&gt;"",VLOOKUP(E948,Configuration!$C$4:$F$7,4,FALSE),0),"")</f>
        <v/>
      </c>
      <c r="H948" s="131" t="str">
        <f t="shared" si="201"/>
        <v/>
      </c>
      <c r="O948" s="55" t="b">
        <f t="shared" si="207"/>
        <v>0</v>
      </c>
      <c r="P948" s="55">
        <f t="shared" si="208"/>
        <v>0</v>
      </c>
      <c r="Q948" s="55">
        <f t="shared" si="209"/>
        <v>0</v>
      </c>
      <c r="R948" s="55">
        <f t="shared" si="210"/>
        <v>0</v>
      </c>
      <c r="S948" s="55">
        <f t="shared" si="202"/>
        <v>0</v>
      </c>
      <c r="T948" s="55">
        <f t="shared" si="203"/>
        <v>0</v>
      </c>
      <c r="U948" s="55">
        <f t="shared" si="204"/>
        <v>0</v>
      </c>
      <c r="V948" s="55" t="b">
        <f t="shared" si="211"/>
        <v>0</v>
      </c>
      <c r="W948" s="55" t="b">
        <f t="shared" si="212"/>
        <v>0</v>
      </c>
      <c r="X948" s="55" t="b">
        <f t="shared" si="213"/>
        <v>0</v>
      </c>
      <c r="Y948" s="55" t="str">
        <f t="shared" si="205"/>
        <v/>
      </c>
    </row>
    <row r="949" spans="1:25" x14ac:dyDescent="0.2">
      <c r="A949" s="69" t="str">
        <f t="shared" si="206"/>
        <v/>
      </c>
      <c r="G949" s="131" t="str">
        <f>IF(B949&lt;&gt;"",IF(E949&lt;&gt;"",VLOOKUP(E949,Configuration!$C$4:$F$7,4,FALSE),0),"")</f>
        <v/>
      </c>
      <c r="H949" s="131" t="str">
        <f t="shared" si="201"/>
        <v/>
      </c>
      <c r="O949" s="55" t="b">
        <f t="shared" si="207"/>
        <v>0</v>
      </c>
      <c r="P949" s="55">
        <f t="shared" si="208"/>
        <v>0</v>
      </c>
      <c r="Q949" s="55">
        <f t="shared" si="209"/>
        <v>0</v>
      </c>
      <c r="R949" s="55">
        <f t="shared" si="210"/>
        <v>0</v>
      </c>
      <c r="S949" s="55">
        <f t="shared" si="202"/>
        <v>0</v>
      </c>
      <c r="T949" s="55">
        <f t="shared" si="203"/>
        <v>0</v>
      </c>
      <c r="U949" s="55">
        <f t="shared" si="204"/>
        <v>0</v>
      </c>
      <c r="V949" s="55" t="b">
        <f t="shared" si="211"/>
        <v>0</v>
      </c>
      <c r="W949" s="55" t="b">
        <f t="shared" si="212"/>
        <v>0</v>
      </c>
      <c r="X949" s="55" t="b">
        <f t="shared" si="213"/>
        <v>0</v>
      </c>
      <c r="Y949" s="55" t="str">
        <f t="shared" si="205"/>
        <v/>
      </c>
    </row>
    <row r="950" spans="1:25" x14ac:dyDescent="0.2">
      <c r="A950" s="69" t="str">
        <f t="shared" si="206"/>
        <v/>
      </c>
      <c r="G950" s="131" t="str">
        <f>IF(B950&lt;&gt;"",IF(E950&lt;&gt;"",VLOOKUP(E950,Configuration!$C$4:$F$7,4,FALSE),0),"")</f>
        <v/>
      </c>
      <c r="H950" s="131" t="str">
        <f t="shared" si="201"/>
        <v/>
      </c>
      <c r="O950" s="55" t="b">
        <f t="shared" si="207"/>
        <v>0</v>
      </c>
      <c r="P950" s="55">
        <f t="shared" si="208"/>
        <v>0</v>
      </c>
      <c r="Q950" s="55">
        <f t="shared" si="209"/>
        <v>0</v>
      </c>
      <c r="R950" s="55">
        <f t="shared" si="210"/>
        <v>0</v>
      </c>
      <c r="S950" s="55">
        <f t="shared" si="202"/>
        <v>0</v>
      </c>
      <c r="T950" s="55">
        <f t="shared" si="203"/>
        <v>0</v>
      </c>
      <c r="U950" s="55">
        <f t="shared" si="204"/>
        <v>0</v>
      </c>
      <c r="V950" s="55" t="b">
        <f t="shared" si="211"/>
        <v>0</v>
      </c>
      <c r="W950" s="55" t="b">
        <f t="shared" si="212"/>
        <v>0</v>
      </c>
      <c r="X950" s="55" t="b">
        <f t="shared" si="213"/>
        <v>0</v>
      </c>
      <c r="Y950" s="55" t="str">
        <f t="shared" si="205"/>
        <v/>
      </c>
    </row>
    <row r="951" spans="1:25" x14ac:dyDescent="0.2">
      <c r="A951" s="69" t="str">
        <f t="shared" si="206"/>
        <v/>
      </c>
      <c r="G951" s="131" t="str">
        <f>IF(B951&lt;&gt;"",IF(E951&lt;&gt;"",VLOOKUP(E951,Configuration!$C$4:$F$7,4,FALSE),0),"")</f>
        <v/>
      </c>
      <c r="H951" s="131" t="str">
        <f t="shared" si="201"/>
        <v/>
      </c>
      <c r="O951" s="55" t="b">
        <f t="shared" si="207"/>
        <v>0</v>
      </c>
      <c r="P951" s="55">
        <f t="shared" si="208"/>
        <v>0</v>
      </c>
      <c r="Q951" s="55">
        <f t="shared" si="209"/>
        <v>0</v>
      </c>
      <c r="R951" s="55">
        <f t="shared" si="210"/>
        <v>0</v>
      </c>
      <c r="S951" s="55">
        <f t="shared" si="202"/>
        <v>0</v>
      </c>
      <c r="T951" s="55">
        <f t="shared" si="203"/>
        <v>0</v>
      </c>
      <c r="U951" s="55">
        <f t="shared" si="204"/>
        <v>0</v>
      </c>
      <c r="V951" s="55" t="b">
        <f t="shared" si="211"/>
        <v>0</v>
      </c>
      <c r="W951" s="55" t="b">
        <f t="shared" si="212"/>
        <v>0</v>
      </c>
      <c r="X951" s="55" t="b">
        <f t="shared" si="213"/>
        <v>0</v>
      </c>
      <c r="Y951" s="55" t="str">
        <f t="shared" si="205"/>
        <v/>
      </c>
    </row>
    <row r="952" spans="1:25" x14ac:dyDescent="0.2">
      <c r="A952" s="69" t="str">
        <f t="shared" si="206"/>
        <v/>
      </c>
      <c r="G952" s="131" t="str">
        <f>IF(B952&lt;&gt;"",IF(E952&lt;&gt;"",VLOOKUP(E952,Configuration!$C$4:$F$7,4,FALSE),0),"")</f>
        <v/>
      </c>
      <c r="H952" s="131" t="str">
        <f t="shared" si="201"/>
        <v/>
      </c>
      <c r="O952" s="55" t="b">
        <f t="shared" si="207"/>
        <v>0</v>
      </c>
      <c r="P952" s="55">
        <f t="shared" si="208"/>
        <v>0</v>
      </c>
      <c r="Q952" s="55">
        <f t="shared" si="209"/>
        <v>0</v>
      </c>
      <c r="R952" s="55">
        <f t="shared" si="210"/>
        <v>0</v>
      </c>
      <c r="S952" s="55">
        <f t="shared" si="202"/>
        <v>0</v>
      </c>
      <c r="T952" s="55">
        <f t="shared" si="203"/>
        <v>0</v>
      </c>
      <c r="U952" s="55">
        <f t="shared" si="204"/>
        <v>0</v>
      </c>
      <c r="V952" s="55" t="b">
        <f t="shared" si="211"/>
        <v>0</v>
      </c>
      <c r="W952" s="55" t="b">
        <f t="shared" si="212"/>
        <v>0</v>
      </c>
      <c r="X952" s="55" t="b">
        <f t="shared" si="213"/>
        <v>0</v>
      </c>
      <c r="Y952" s="55" t="str">
        <f t="shared" si="205"/>
        <v/>
      </c>
    </row>
    <row r="953" spans="1:25" x14ac:dyDescent="0.2">
      <c r="A953" s="69" t="str">
        <f t="shared" si="206"/>
        <v/>
      </c>
      <c r="G953" s="131" t="str">
        <f>IF(B953&lt;&gt;"",IF(E953&lt;&gt;"",VLOOKUP(E953,Configuration!$C$4:$F$7,4,FALSE),0),"")</f>
        <v/>
      </c>
      <c r="H953" s="131" t="str">
        <f t="shared" si="201"/>
        <v/>
      </c>
      <c r="O953" s="55" t="b">
        <f t="shared" si="207"/>
        <v>0</v>
      </c>
      <c r="P953" s="55">
        <f t="shared" si="208"/>
        <v>0</v>
      </c>
      <c r="Q953" s="55">
        <f t="shared" si="209"/>
        <v>0</v>
      </c>
      <c r="R953" s="55">
        <f t="shared" si="210"/>
        <v>0</v>
      </c>
      <c r="S953" s="55">
        <f t="shared" si="202"/>
        <v>0</v>
      </c>
      <c r="T953" s="55">
        <f t="shared" si="203"/>
        <v>0</v>
      </c>
      <c r="U953" s="55">
        <f t="shared" si="204"/>
        <v>0</v>
      </c>
      <c r="V953" s="55" t="b">
        <f t="shared" si="211"/>
        <v>0</v>
      </c>
      <c r="W953" s="55" t="b">
        <f t="shared" si="212"/>
        <v>0</v>
      </c>
      <c r="X953" s="55" t="b">
        <f t="shared" si="213"/>
        <v>0</v>
      </c>
      <c r="Y953" s="55" t="str">
        <f t="shared" si="205"/>
        <v/>
      </c>
    </row>
    <row r="954" spans="1:25" x14ac:dyDescent="0.2">
      <c r="A954" s="69" t="str">
        <f t="shared" si="206"/>
        <v/>
      </c>
      <c r="G954" s="131" t="str">
        <f>IF(B954&lt;&gt;"",IF(E954&lt;&gt;"",VLOOKUP(E954,Configuration!$C$4:$F$7,4,FALSE),0),"")</f>
        <v/>
      </c>
      <c r="H954" s="131" t="str">
        <f t="shared" si="201"/>
        <v/>
      </c>
      <c r="O954" s="55" t="b">
        <f t="shared" si="207"/>
        <v>0</v>
      </c>
      <c r="P954" s="55">
        <f t="shared" si="208"/>
        <v>0</v>
      </c>
      <c r="Q954" s="55">
        <f t="shared" si="209"/>
        <v>0</v>
      </c>
      <c r="R954" s="55">
        <f t="shared" si="210"/>
        <v>0</v>
      </c>
      <c r="S954" s="55">
        <f t="shared" si="202"/>
        <v>0</v>
      </c>
      <c r="T954" s="55">
        <f t="shared" si="203"/>
        <v>0</v>
      </c>
      <c r="U954" s="55">
        <f t="shared" si="204"/>
        <v>0</v>
      </c>
      <c r="V954" s="55" t="b">
        <f t="shared" si="211"/>
        <v>0</v>
      </c>
      <c r="W954" s="55" t="b">
        <f t="shared" si="212"/>
        <v>0</v>
      </c>
      <c r="X954" s="55" t="b">
        <f t="shared" si="213"/>
        <v>0</v>
      </c>
      <c r="Y954" s="55" t="str">
        <f t="shared" si="205"/>
        <v/>
      </c>
    </row>
    <row r="955" spans="1:25" x14ac:dyDescent="0.2">
      <c r="A955" s="69" t="str">
        <f t="shared" si="206"/>
        <v/>
      </c>
      <c r="G955" s="131" t="str">
        <f>IF(B955&lt;&gt;"",IF(E955&lt;&gt;"",VLOOKUP(E955,Configuration!$C$4:$F$7,4,FALSE),0),"")</f>
        <v/>
      </c>
      <c r="H955" s="131" t="str">
        <f t="shared" si="201"/>
        <v/>
      </c>
      <c r="O955" s="55" t="b">
        <f t="shared" si="207"/>
        <v>0</v>
      </c>
      <c r="P955" s="55">
        <f t="shared" si="208"/>
        <v>0</v>
      </c>
      <c r="Q955" s="55">
        <f t="shared" si="209"/>
        <v>0</v>
      </c>
      <c r="R955" s="55">
        <f t="shared" si="210"/>
        <v>0</v>
      </c>
      <c r="S955" s="55">
        <f t="shared" si="202"/>
        <v>0</v>
      </c>
      <c r="T955" s="55">
        <f t="shared" si="203"/>
        <v>0</v>
      </c>
      <c r="U955" s="55">
        <f t="shared" si="204"/>
        <v>0</v>
      </c>
      <c r="V955" s="55" t="b">
        <f t="shared" si="211"/>
        <v>0</v>
      </c>
      <c r="W955" s="55" t="b">
        <f t="shared" si="212"/>
        <v>0</v>
      </c>
      <c r="X955" s="55" t="b">
        <f t="shared" si="213"/>
        <v>0</v>
      </c>
      <c r="Y955" s="55" t="str">
        <f t="shared" si="205"/>
        <v/>
      </c>
    </row>
    <row r="956" spans="1:25" x14ac:dyDescent="0.2">
      <c r="A956" s="69" t="str">
        <f t="shared" si="206"/>
        <v/>
      </c>
      <c r="G956" s="131" t="str">
        <f>IF(B956&lt;&gt;"",IF(E956&lt;&gt;"",VLOOKUP(E956,Configuration!$C$4:$F$7,4,FALSE),0),"")</f>
        <v/>
      </c>
      <c r="H956" s="131" t="str">
        <f t="shared" si="201"/>
        <v/>
      </c>
      <c r="O956" s="55" t="b">
        <f t="shared" si="207"/>
        <v>0</v>
      </c>
      <c r="P956" s="55">
        <f t="shared" si="208"/>
        <v>0</v>
      </c>
      <c r="Q956" s="55">
        <f t="shared" si="209"/>
        <v>0</v>
      </c>
      <c r="R956" s="55">
        <f t="shared" si="210"/>
        <v>0</v>
      </c>
      <c r="S956" s="55">
        <f t="shared" si="202"/>
        <v>0</v>
      </c>
      <c r="T956" s="55">
        <f t="shared" si="203"/>
        <v>0</v>
      </c>
      <c r="U956" s="55">
        <f t="shared" si="204"/>
        <v>0</v>
      </c>
      <c r="V956" s="55" t="b">
        <f t="shared" si="211"/>
        <v>0</v>
      </c>
      <c r="W956" s="55" t="b">
        <f t="shared" si="212"/>
        <v>0</v>
      </c>
      <c r="X956" s="55" t="b">
        <f t="shared" si="213"/>
        <v>0</v>
      </c>
      <c r="Y956" s="55" t="str">
        <f t="shared" si="205"/>
        <v/>
      </c>
    </row>
    <row r="957" spans="1:25" x14ac:dyDescent="0.2">
      <c r="A957" s="69" t="str">
        <f t="shared" si="206"/>
        <v/>
      </c>
      <c r="G957" s="131" t="str">
        <f>IF(B957&lt;&gt;"",IF(E957&lt;&gt;"",VLOOKUP(E957,Configuration!$C$4:$F$7,4,FALSE),0),"")</f>
        <v/>
      </c>
      <c r="H957" s="131" t="str">
        <f t="shared" si="201"/>
        <v/>
      </c>
      <c r="O957" s="55" t="b">
        <f t="shared" si="207"/>
        <v>0</v>
      </c>
      <c r="P957" s="55">
        <f t="shared" si="208"/>
        <v>0</v>
      </c>
      <c r="Q957" s="55">
        <f t="shared" si="209"/>
        <v>0</v>
      </c>
      <c r="R957" s="55">
        <f t="shared" si="210"/>
        <v>0</v>
      </c>
      <c r="S957" s="55">
        <f t="shared" si="202"/>
        <v>0</v>
      </c>
      <c r="T957" s="55">
        <f t="shared" si="203"/>
        <v>0</v>
      </c>
      <c r="U957" s="55">
        <f t="shared" si="204"/>
        <v>0</v>
      </c>
      <c r="V957" s="55" t="b">
        <f t="shared" si="211"/>
        <v>0</v>
      </c>
      <c r="W957" s="55" t="b">
        <f t="shared" si="212"/>
        <v>0</v>
      </c>
      <c r="X957" s="55" t="b">
        <f t="shared" si="213"/>
        <v>0</v>
      </c>
      <c r="Y957" s="55" t="str">
        <f t="shared" si="205"/>
        <v/>
      </c>
    </row>
    <row r="958" spans="1:25" x14ac:dyDescent="0.2">
      <c r="A958" s="69" t="str">
        <f t="shared" si="206"/>
        <v/>
      </c>
      <c r="G958" s="131" t="str">
        <f>IF(B958&lt;&gt;"",IF(E958&lt;&gt;"",VLOOKUP(E958,Configuration!$C$4:$F$7,4,FALSE),0),"")</f>
        <v/>
      </c>
      <c r="H958" s="131" t="str">
        <f t="shared" si="201"/>
        <v/>
      </c>
      <c r="O958" s="55" t="b">
        <f t="shared" si="207"/>
        <v>0</v>
      </c>
      <c r="P958" s="55">
        <f t="shared" si="208"/>
        <v>0</v>
      </c>
      <c r="Q958" s="55">
        <f t="shared" si="209"/>
        <v>0</v>
      </c>
      <c r="R958" s="55">
        <f t="shared" si="210"/>
        <v>0</v>
      </c>
      <c r="S958" s="55">
        <f t="shared" si="202"/>
        <v>0</v>
      </c>
      <c r="T958" s="55">
        <f t="shared" si="203"/>
        <v>0</v>
      </c>
      <c r="U958" s="55">
        <f t="shared" si="204"/>
        <v>0</v>
      </c>
      <c r="V958" s="55" t="b">
        <f t="shared" si="211"/>
        <v>0</v>
      </c>
      <c r="W958" s="55" t="b">
        <f t="shared" si="212"/>
        <v>0</v>
      </c>
      <c r="X958" s="55" t="b">
        <f t="shared" si="213"/>
        <v>0</v>
      </c>
      <c r="Y958" s="55" t="str">
        <f t="shared" si="205"/>
        <v/>
      </c>
    </row>
    <row r="959" spans="1:25" x14ac:dyDescent="0.2">
      <c r="A959" s="69" t="str">
        <f t="shared" si="206"/>
        <v/>
      </c>
      <c r="G959" s="131" t="str">
        <f>IF(B959&lt;&gt;"",IF(E959&lt;&gt;"",VLOOKUP(E959,Configuration!$C$4:$F$7,4,FALSE),0),"")</f>
        <v/>
      </c>
      <c r="H959" s="131" t="str">
        <f t="shared" si="201"/>
        <v/>
      </c>
      <c r="O959" s="55" t="b">
        <f t="shared" si="207"/>
        <v>0</v>
      </c>
      <c r="P959" s="55">
        <f t="shared" si="208"/>
        <v>0</v>
      </c>
      <c r="Q959" s="55">
        <f t="shared" si="209"/>
        <v>0</v>
      </c>
      <c r="R959" s="55">
        <f t="shared" si="210"/>
        <v>0</v>
      </c>
      <c r="S959" s="55">
        <f t="shared" si="202"/>
        <v>0</v>
      </c>
      <c r="T959" s="55">
        <f t="shared" si="203"/>
        <v>0</v>
      </c>
      <c r="U959" s="55">
        <f t="shared" si="204"/>
        <v>0</v>
      </c>
      <c r="V959" s="55" t="b">
        <f t="shared" si="211"/>
        <v>0</v>
      </c>
      <c r="W959" s="55" t="b">
        <f t="shared" si="212"/>
        <v>0</v>
      </c>
      <c r="X959" s="55" t="b">
        <f t="shared" si="213"/>
        <v>0</v>
      </c>
      <c r="Y959" s="55" t="str">
        <f t="shared" si="205"/>
        <v/>
      </c>
    </row>
    <row r="960" spans="1:25" x14ac:dyDescent="0.2">
      <c r="A960" s="69" t="str">
        <f t="shared" si="206"/>
        <v/>
      </c>
      <c r="G960" s="131" t="str">
        <f>IF(B960&lt;&gt;"",IF(E960&lt;&gt;"",VLOOKUP(E960,Configuration!$C$4:$F$7,4,FALSE),0),"")</f>
        <v/>
      </c>
      <c r="H960" s="131" t="str">
        <f t="shared" si="201"/>
        <v/>
      </c>
      <c r="O960" s="55" t="b">
        <f t="shared" si="207"/>
        <v>0</v>
      </c>
      <c r="P960" s="55">
        <f t="shared" si="208"/>
        <v>0</v>
      </c>
      <c r="Q960" s="55">
        <f t="shared" si="209"/>
        <v>0</v>
      </c>
      <c r="R960" s="55">
        <f t="shared" si="210"/>
        <v>0</v>
      </c>
      <c r="S960" s="55">
        <f t="shared" si="202"/>
        <v>0</v>
      </c>
      <c r="T960" s="55">
        <f t="shared" si="203"/>
        <v>0</v>
      </c>
      <c r="U960" s="55">
        <f t="shared" si="204"/>
        <v>0</v>
      </c>
      <c r="V960" s="55" t="b">
        <f t="shared" si="211"/>
        <v>0</v>
      </c>
      <c r="W960" s="55" t="b">
        <f t="shared" si="212"/>
        <v>0</v>
      </c>
      <c r="X960" s="55" t="b">
        <f t="shared" si="213"/>
        <v>0</v>
      </c>
      <c r="Y960" s="55" t="str">
        <f t="shared" si="205"/>
        <v/>
      </c>
    </row>
    <row r="961" spans="1:25" x14ac:dyDescent="0.2">
      <c r="A961" s="69" t="str">
        <f t="shared" si="206"/>
        <v/>
      </c>
      <c r="G961" s="131" t="str">
        <f>IF(B961&lt;&gt;"",IF(E961&lt;&gt;"",VLOOKUP(E961,Configuration!$C$4:$F$7,4,FALSE),0),"")</f>
        <v/>
      </c>
      <c r="H961" s="131" t="str">
        <f t="shared" si="201"/>
        <v/>
      </c>
      <c r="O961" s="55" t="b">
        <f t="shared" si="207"/>
        <v>0</v>
      </c>
      <c r="P961" s="55">
        <f t="shared" si="208"/>
        <v>0</v>
      </c>
      <c r="Q961" s="55">
        <f t="shared" si="209"/>
        <v>0</v>
      </c>
      <c r="R961" s="55">
        <f t="shared" si="210"/>
        <v>0</v>
      </c>
      <c r="S961" s="55">
        <f t="shared" si="202"/>
        <v>0</v>
      </c>
      <c r="T961" s="55">
        <f t="shared" si="203"/>
        <v>0</v>
      </c>
      <c r="U961" s="55">
        <f t="shared" si="204"/>
        <v>0</v>
      </c>
      <c r="V961" s="55" t="b">
        <f t="shared" si="211"/>
        <v>0</v>
      </c>
      <c r="W961" s="55" t="b">
        <f t="shared" si="212"/>
        <v>0</v>
      </c>
      <c r="X961" s="55" t="b">
        <f t="shared" si="213"/>
        <v>0</v>
      </c>
      <c r="Y961" s="55" t="str">
        <f t="shared" si="205"/>
        <v/>
      </c>
    </row>
    <row r="962" spans="1:25" x14ac:dyDescent="0.2">
      <c r="A962" s="69" t="str">
        <f t="shared" si="206"/>
        <v/>
      </c>
      <c r="G962" s="131" t="str">
        <f>IF(B962&lt;&gt;"",IF(E962&lt;&gt;"",VLOOKUP(E962,Configuration!$C$4:$F$7,4,FALSE),0),"")</f>
        <v/>
      </c>
      <c r="H962" s="131" t="str">
        <f t="shared" si="201"/>
        <v/>
      </c>
      <c r="O962" s="55" t="b">
        <f t="shared" si="207"/>
        <v>0</v>
      </c>
      <c r="P962" s="55">
        <f t="shared" si="208"/>
        <v>0</v>
      </c>
      <c r="Q962" s="55">
        <f t="shared" si="209"/>
        <v>0</v>
      </c>
      <c r="R962" s="55">
        <f t="shared" si="210"/>
        <v>0</v>
      </c>
      <c r="S962" s="55">
        <f t="shared" si="202"/>
        <v>0</v>
      </c>
      <c r="T962" s="55">
        <f t="shared" si="203"/>
        <v>0</v>
      </c>
      <c r="U962" s="55">
        <f t="shared" si="204"/>
        <v>0</v>
      </c>
      <c r="V962" s="55" t="b">
        <f t="shared" si="211"/>
        <v>0</v>
      </c>
      <c r="W962" s="55" t="b">
        <f t="shared" si="212"/>
        <v>0</v>
      </c>
      <c r="X962" s="55" t="b">
        <f t="shared" si="213"/>
        <v>0</v>
      </c>
      <c r="Y962" s="55" t="str">
        <f t="shared" si="205"/>
        <v/>
      </c>
    </row>
    <row r="963" spans="1:25" x14ac:dyDescent="0.2">
      <c r="A963" s="69" t="str">
        <f t="shared" si="206"/>
        <v/>
      </c>
      <c r="G963" s="131" t="str">
        <f>IF(B963&lt;&gt;"",IF(E963&lt;&gt;"",VLOOKUP(E963,Configuration!$C$4:$F$7,4,FALSE),0),"")</f>
        <v/>
      </c>
      <c r="H963" s="131" t="str">
        <f t="shared" si="201"/>
        <v/>
      </c>
      <c r="O963" s="55" t="b">
        <f t="shared" si="207"/>
        <v>0</v>
      </c>
      <c r="P963" s="55">
        <f t="shared" si="208"/>
        <v>0</v>
      </c>
      <c r="Q963" s="55">
        <f t="shared" si="209"/>
        <v>0</v>
      </c>
      <c r="R963" s="55">
        <f t="shared" si="210"/>
        <v>0</v>
      </c>
      <c r="S963" s="55">
        <f t="shared" si="202"/>
        <v>0</v>
      </c>
      <c r="T963" s="55">
        <f t="shared" si="203"/>
        <v>0</v>
      </c>
      <c r="U963" s="55">
        <f t="shared" si="204"/>
        <v>0</v>
      </c>
      <c r="V963" s="55" t="b">
        <f t="shared" si="211"/>
        <v>0</v>
      </c>
      <c r="W963" s="55" t="b">
        <f t="shared" si="212"/>
        <v>0</v>
      </c>
      <c r="X963" s="55" t="b">
        <f t="shared" si="213"/>
        <v>0</v>
      </c>
      <c r="Y963" s="55" t="str">
        <f t="shared" si="205"/>
        <v/>
      </c>
    </row>
    <row r="964" spans="1:25" x14ac:dyDescent="0.2">
      <c r="A964" s="69" t="str">
        <f t="shared" si="206"/>
        <v/>
      </c>
      <c r="G964" s="131" t="str">
        <f>IF(B964&lt;&gt;"",IF(E964&lt;&gt;"",VLOOKUP(E964,Configuration!$C$4:$F$7,4,FALSE),0),"")</f>
        <v/>
      </c>
      <c r="H964" s="131" t="str">
        <f t="shared" si="201"/>
        <v/>
      </c>
      <c r="O964" s="55" t="b">
        <f t="shared" si="207"/>
        <v>0</v>
      </c>
      <c r="P964" s="55">
        <f t="shared" si="208"/>
        <v>0</v>
      </c>
      <c r="Q964" s="55">
        <f t="shared" si="209"/>
        <v>0</v>
      </c>
      <c r="R964" s="55">
        <f t="shared" si="210"/>
        <v>0</v>
      </c>
      <c r="S964" s="55">
        <f t="shared" si="202"/>
        <v>0</v>
      </c>
      <c r="T964" s="55">
        <f t="shared" si="203"/>
        <v>0</v>
      </c>
      <c r="U964" s="55">
        <f t="shared" si="204"/>
        <v>0</v>
      </c>
      <c r="V964" s="55" t="b">
        <f t="shared" si="211"/>
        <v>0</v>
      </c>
      <c r="W964" s="55" t="b">
        <f t="shared" si="212"/>
        <v>0</v>
      </c>
      <c r="X964" s="55" t="b">
        <f t="shared" si="213"/>
        <v>0</v>
      </c>
      <c r="Y964" s="55" t="str">
        <f t="shared" si="205"/>
        <v/>
      </c>
    </row>
    <row r="965" spans="1:25" x14ac:dyDescent="0.2">
      <c r="A965" s="69" t="str">
        <f t="shared" si="206"/>
        <v/>
      </c>
      <c r="G965" s="131" t="str">
        <f>IF(B965&lt;&gt;"",IF(E965&lt;&gt;"",VLOOKUP(E965,Configuration!$C$4:$F$7,4,FALSE),0),"")</f>
        <v/>
      </c>
      <c r="H965" s="131" t="str">
        <f t="shared" ref="H965:H1011" si="214">IF(B965&lt;&gt;"",IF(AND(E965&lt;&gt;"",K965&lt;&gt;_out),G965*IF(F965&gt;0,F965,1),0),"")</f>
        <v/>
      </c>
      <c r="O965" s="55" t="b">
        <f t="shared" si="207"/>
        <v>0</v>
      </c>
      <c r="P965" s="55">
        <f t="shared" si="208"/>
        <v>0</v>
      </c>
      <c r="Q965" s="55">
        <f t="shared" si="209"/>
        <v>0</v>
      </c>
      <c r="R965" s="55">
        <f t="shared" si="210"/>
        <v>0</v>
      </c>
      <c r="S965" s="55">
        <f t="shared" ref="S965:S1011" si="215">IF(LOWER(I965)=LOWER(_tolaunch),Y965,0)</f>
        <v>0</v>
      </c>
      <c r="T965" s="55">
        <f t="shared" ref="T965:T1011" si="216">IF(LOWER(I965)=LOWER(_posibletolaunch),Y965,0)</f>
        <v>0</v>
      </c>
      <c r="U965" s="55">
        <f t="shared" ref="U965:U1011" si="217">IF(LOWER(I965)=LOWER(_later),Y965,0)</f>
        <v>0</v>
      </c>
      <c r="V965" s="55" t="b">
        <f t="shared" si="211"/>
        <v>0</v>
      </c>
      <c r="W965" s="55" t="b">
        <f t="shared" si="212"/>
        <v>0</v>
      </c>
      <c r="X965" s="55" t="b">
        <f t="shared" si="213"/>
        <v>0</v>
      </c>
      <c r="Y965" s="55" t="str">
        <f t="shared" ref="Y965:Y1011" si="218">IF(B965&lt;&gt;"",IF(AND(E965&lt;&gt;"",K965=_out),G965*IF(F965&gt;0,F965,1),0),"")</f>
        <v/>
      </c>
    </row>
    <row r="966" spans="1:25" x14ac:dyDescent="0.2">
      <c r="A966" s="69" t="str">
        <f t="shared" si="206"/>
        <v/>
      </c>
      <c r="G966" s="131" t="str">
        <f>IF(B966&lt;&gt;"",IF(E966&lt;&gt;"",VLOOKUP(E966,Configuration!$C$4:$F$7,4,FALSE),0),"")</f>
        <v/>
      </c>
      <c r="H966" s="131" t="str">
        <f t="shared" si="214"/>
        <v/>
      </c>
      <c r="O966" s="55" t="b">
        <f t="shared" si="207"/>
        <v>0</v>
      </c>
      <c r="P966" s="55">
        <f t="shared" si="208"/>
        <v>0</v>
      </c>
      <c r="Q966" s="55">
        <f t="shared" si="209"/>
        <v>0</v>
      </c>
      <c r="R966" s="55">
        <f t="shared" si="210"/>
        <v>0</v>
      </c>
      <c r="S966" s="55">
        <f t="shared" si="215"/>
        <v>0</v>
      </c>
      <c r="T966" s="55">
        <f t="shared" si="216"/>
        <v>0</v>
      </c>
      <c r="U966" s="55">
        <f t="shared" si="217"/>
        <v>0</v>
      </c>
      <c r="V966" s="55" t="b">
        <f t="shared" si="211"/>
        <v>0</v>
      </c>
      <c r="W966" s="55" t="b">
        <f t="shared" si="212"/>
        <v>0</v>
      </c>
      <c r="X966" s="55" t="b">
        <f t="shared" si="213"/>
        <v>0</v>
      </c>
      <c r="Y966" s="55" t="str">
        <f t="shared" si="218"/>
        <v/>
      </c>
    </row>
    <row r="967" spans="1:25" x14ac:dyDescent="0.2">
      <c r="A967" s="69" t="str">
        <f t="shared" si="206"/>
        <v/>
      </c>
      <c r="G967" s="131" t="str">
        <f>IF(B967&lt;&gt;"",IF(E967&lt;&gt;"",VLOOKUP(E967,Configuration!$C$4:$F$7,4,FALSE),0),"")</f>
        <v/>
      </c>
      <c r="H967" s="131" t="str">
        <f t="shared" si="214"/>
        <v/>
      </c>
      <c r="O967" s="55" t="b">
        <f t="shared" si="207"/>
        <v>0</v>
      </c>
      <c r="P967" s="55">
        <f t="shared" si="208"/>
        <v>0</v>
      </c>
      <c r="Q967" s="55">
        <f t="shared" si="209"/>
        <v>0</v>
      </c>
      <c r="R967" s="55">
        <f t="shared" si="210"/>
        <v>0</v>
      </c>
      <c r="S967" s="55">
        <f t="shared" si="215"/>
        <v>0</v>
      </c>
      <c r="T967" s="55">
        <f t="shared" si="216"/>
        <v>0</v>
      </c>
      <c r="U967" s="55">
        <f t="shared" si="217"/>
        <v>0</v>
      </c>
      <c r="V967" s="55" t="b">
        <f t="shared" si="211"/>
        <v>0</v>
      </c>
      <c r="W967" s="55" t="b">
        <f t="shared" si="212"/>
        <v>0</v>
      </c>
      <c r="X967" s="55" t="b">
        <f t="shared" si="213"/>
        <v>0</v>
      </c>
      <c r="Y967" s="55" t="str">
        <f t="shared" si="218"/>
        <v/>
      </c>
    </row>
    <row r="968" spans="1:25" x14ac:dyDescent="0.2">
      <c r="A968" s="69" t="str">
        <f t="shared" si="206"/>
        <v/>
      </c>
      <c r="G968" s="131" t="str">
        <f>IF(B968&lt;&gt;"",IF(E968&lt;&gt;"",VLOOKUP(E968,Configuration!$C$4:$F$7,4,FALSE),0),"")</f>
        <v/>
      </c>
      <c r="H968" s="131" t="str">
        <f t="shared" si="214"/>
        <v/>
      </c>
      <c r="O968" s="55" t="b">
        <f t="shared" si="207"/>
        <v>0</v>
      </c>
      <c r="P968" s="55">
        <f t="shared" si="208"/>
        <v>0</v>
      </c>
      <c r="Q968" s="55">
        <f t="shared" si="209"/>
        <v>0</v>
      </c>
      <c r="R968" s="55">
        <f t="shared" si="210"/>
        <v>0</v>
      </c>
      <c r="S968" s="55">
        <f t="shared" si="215"/>
        <v>0</v>
      </c>
      <c r="T968" s="55">
        <f t="shared" si="216"/>
        <v>0</v>
      </c>
      <c r="U968" s="55">
        <f t="shared" si="217"/>
        <v>0</v>
      </c>
      <c r="V968" s="55" t="b">
        <f t="shared" si="211"/>
        <v>0</v>
      </c>
      <c r="W968" s="55" t="b">
        <f t="shared" si="212"/>
        <v>0</v>
      </c>
      <c r="X968" s="55" t="b">
        <f t="shared" si="213"/>
        <v>0</v>
      </c>
      <c r="Y968" s="55" t="str">
        <f t="shared" si="218"/>
        <v/>
      </c>
    </row>
    <row r="969" spans="1:25" x14ac:dyDescent="0.2">
      <c r="A969" s="69" t="str">
        <f t="shared" si="206"/>
        <v/>
      </c>
      <c r="G969" s="131" t="str">
        <f>IF(B969&lt;&gt;"",IF(E969&lt;&gt;"",VLOOKUP(E969,Configuration!$C$4:$F$7,4,FALSE),0),"")</f>
        <v/>
      </c>
      <c r="H969" s="131" t="str">
        <f t="shared" si="214"/>
        <v/>
      </c>
      <c r="O969" s="55" t="b">
        <f t="shared" si="207"/>
        <v>0</v>
      </c>
      <c r="P969" s="55">
        <f t="shared" si="208"/>
        <v>0</v>
      </c>
      <c r="Q969" s="55">
        <f t="shared" si="209"/>
        <v>0</v>
      </c>
      <c r="R969" s="55">
        <f t="shared" si="210"/>
        <v>0</v>
      </c>
      <c r="S969" s="55">
        <f t="shared" si="215"/>
        <v>0</v>
      </c>
      <c r="T969" s="55">
        <f t="shared" si="216"/>
        <v>0</v>
      </c>
      <c r="U969" s="55">
        <f t="shared" si="217"/>
        <v>0</v>
      </c>
      <c r="V969" s="55" t="b">
        <f t="shared" si="211"/>
        <v>0</v>
      </c>
      <c r="W969" s="55" t="b">
        <f t="shared" si="212"/>
        <v>0</v>
      </c>
      <c r="X969" s="55" t="b">
        <f t="shared" si="213"/>
        <v>0</v>
      </c>
      <c r="Y969" s="55" t="str">
        <f t="shared" si="218"/>
        <v/>
      </c>
    </row>
    <row r="970" spans="1:25" x14ac:dyDescent="0.2">
      <c r="A970" s="69" t="str">
        <f t="shared" si="206"/>
        <v/>
      </c>
      <c r="G970" s="131" t="str">
        <f>IF(B970&lt;&gt;"",IF(E970&lt;&gt;"",VLOOKUP(E970,Configuration!$C$4:$F$7,4,FALSE),0),"")</f>
        <v/>
      </c>
      <c r="H970" s="131" t="str">
        <f t="shared" si="214"/>
        <v/>
      </c>
      <c r="O970" s="55" t="b">
        <f t="shared" si="207"/>
        <v>0</v>
      </c>
      <c r="P970" s="55">
        <f t="shared" si="208"/>
        <v>0</v>
      </c>
      <c r="Q970" s="55">
        <f t="shared" si="209"/>
        <v>0</v>
      </c>
      <c r="R970" s="55">
        <f t="shared" si="210"/>
        <v>0</v>
      </c>
      <c r="S970" s="55">
        <f t="shared" si="215"/>
        <v>0</v>
      </c>
      <c r="T970" s="55">
        <f t="shared" si="216"/>
        <v>0</v>
      </c>
      <c r="U970" s="55">
        <f t="shared" si="217"/>
        <v>0</v>
      </c>
      <c r="V970" s="55" t="b">
        <f t="shared" si="211"/>
        <v>0</v>
      </c>
      <c r="W970" s="55" t="b">
        <f t="shared" si="212"/>
        <v>0</v>
      </c>
      <c r="X970" s="55" t="b">
        <f t="shared" si="213"/>
        <v>0</v>
      </c>
      <c r="Y970" s="55" t="str">
        <f t="shared" si="218"/>
        <v/>
      </c>
    </row>
    <row r="971" spans="1:25" x14ac:dyDescent="0.2">
      <c r="A971" s="69" t="str">
        <f t="shared" si="206"/>
        <v/>
      </c>
      <c r="G971" s="131" t="str">
        <f>IF(B971&lt;&gt;"",IF(E971&lt;&gt;"",VLOOKUP(E971,Configuration!$C$4:$F$7,4,FALSE),0),"")</f>
        <v/>
      </c>
      <c r="H971" s="131" t="str">
        <f t="shared" si="214"/>
        <v/>
      </c>
      <c r="O971" s="55" t="b">
        <f t="shared" si="207"/>
        <v>0</v>
      </c>
      <c r="P971" s="55">
        <f t="shared" si="208"/>
        <v>0</v>
      </c>
      <c r="Q971" s="55">
        <f t="shared" si="209"/>
        <v>0</v>
      </c>
      <c r="R971" s="55">
        <f t="shared" si="210"/>
        <v>0</v>
      </c>
      <c r="S971" s="55">
        <f t="shared" si="215"/>
        <v>0</v>
      </c>
      <c r="T971" s="55">
        <f t="shared" si="216"/>
        <v>0</v>
      </c>
      <c r="U971" s="55">
        <f t="shared" si="217"/>
        <v>0</v>
      </c>
      <c r="V971" s="55" t="b">
        <f t="shared" si="211"/>
        <v>0</v>
      </c>
      <c r="W971" s="55" t="b">
        <f t="shared" si="212"/>
        <v>0</v>
      </c>
      <c r="X971" s="55" t="b">
        <f t="shared" si="213"/>
        <v>0</v>
      </c>
      <c r="Y971" s="55" t="str">
        <f t="shared" si="218"/>
        <v/>
      </c>
    </row>
    <row r="972" spans="1:25" x14ac:dyDescent="0.2">
      <c r="A972" s="69" t="str">
        <f t="shared" si="206"/>
        <v/>
      </c>
      <c r="G972" s="131" t="str">
        <f>IF(B972&lt;&gt;"",IF(E972&lt;&gt;"",VLOOKUP(E972,Configuration!$C$4:$F$7,4,FALSE),0),"")</f>
        <v/>
      </c>
      <c r="H972" s="131" t="str">
        <f t="shared" si="214"/>
        <v/>
      </c>
      <c r="O972" s="55" t="b">
        <f t="shared" si="207"/>
        <v>0</v>
      </c>
      <c r="P972" s="55">
        <f t="shared" si="208"/>
        <v>0</v>
      </c>
      <c r="Q972" s="55">
        <f t="shared" si="209"/>
        <v>0</v>
      </c>
      <c r="R972" s="55">
        <f t="shared" si="210"/>
        <v>0</v>
      </c>
      <c r="S972" s="55">
        <f t="shared" si="215"/>
        <v>0</v>
      </c>
      <c r="T972" s="55">
        <f t="shared" si="216"/>
        <v>0</v>
      </c>
      <c r="U972" s="55">
        <f t="shared" si="217"/>
        <v>0</v>
      </c>
      <c r="V972" s="55" t="b">
        <f t="shared" si="211"/>
        <v>0</v>
      </c>
      <c r="W972" s="55" t="b">
        <f t="shared" si="212"/>
        <v>0</v>
      </c>
      <c r="X972" s="55" t="b">
        <f t="shared" si="213"/>
        <v>0</v>
      </c>
      <c r="Y972" s="55" t="str">
        <f t="shared" si="218"/>
        <v/>
      </c>
    </row>
    <row r="973" spans="1:25" x14ac:dyDescent="0.2">
      <c r="A973" s="69" t="str">
        <f t="shared" si="206"/>
        <v/>
      </c>
      <c r="G973" s="131" t="str">
        <f>IF(B973&lt;&gt;"",IF(E973&lt;&gt;"",VLOOKUP(E973,Configuration!$C$4:$F$7,4,FALSE),0),"")</f>
        <v/>
      </c>
      <c r="H973" s="131" t="str">
        <f t="shared" si="214"/>
        <v/>
      </c>
      <c r="O973" s="55" t="b">
        <f t="shared" si="207"/>
        <v>0</v>
      </c>
      <c r="P973" s="55">
        <f t="shared" si="208"/>
        <v>0</v>
      </c>
      <c r="Q973" s="55">
        <f t="shared" si="209"/>
        <v>0</v>
      </c>
      <c r="R973" s="55">
        <f t="shared" si="210"/>
        <v>0</v>
      </c>
      <c r="S973" s="55">
        <f t="shared" si="215"/>
        <v>0</v>
      </c>
      <c r="T973" s="55">
        <f t="shared" si="216"/>
        <v>0</v>
      </c>
      <c r="U973" s="55">
        <f t="shared" si="217"/>
        <v>0</v>
      </c>
      <c r="V973" s="55" t="b">
        <f t="shared" si="211"/>
        <v>0</v>
      </c>
      <c r="W973" s="55" t="b">
        <f t="shared" si="212"/>
        <v>0</v>
      </c>
      <c r="X973" s="55" t="b">
        <f t="shared" si="213"/>
        <v>0</v>
      </c>
      <c r="Y973" s="55" t="str">
        <f t="shared" si="218"/>
        <v/>
      </c>
    </row>
    <row r="974" spans="1:25" x14ac:dyDescent="0.2">
      <c r="A974" s="69" t="str">
        <f t="shared" si="206"/>
        <v/>
      </c>
      <c r="G974" s="131" t="str">
        <f>IF(B974&lt;&gt;"",IF(E974&lt;&gt;"",VLOOKUP(E974,Configuration!$C$4:$F$7,4,FALSE),0),"")</f>
        <v/>
      </c>
      <c r="H974" s="131" t="str">
        <f t="shared" si="214"/>
        <v/>
      </c>
      <c r="O974" s="55" t="b">
        <f t="shared" si="207"/>
        <v>0</v>
      </c>
      <c r="P974" s="55">
        <f t="shared" si="208"/>
        <v>0</v>
      </c>
      <c r="Q974" s="55">
        <f t="shared" si="209"/>
        <v>0</v>
      </c>
      <c r="R974" s="55">
        <f t="shared" si="210"/>
        <v>0</v>
      </c>
      <c r="S974" s="55">
        <f t="shared" si="215"/>
        <v>0</v>
      </c>
      <c r="T974" s="55">
        <f t="shared" si="216"/>
        <v>0</v>
      </c>
      <c r="U974" s="55">
        <f t="shared" si="217"/>
        <v>0</v>
      </c>
      <c r="V974" s="55" t="b">
        <f t="shared" si="211"/>
        <v>0</v>
      </c>
      <c r="W974" s="55" t="b">
        <f t="shared" si="212"/>
        <v>0</v>
      </c>
      <c r="X974" s="55" t="b">
        <f t="shared" si="213"/>
        <v>0</v>
      </c>
      <c r="Y974" s="55" t="str">
        <f t="shared" si="218"/>
        <v/>
      </c>
    </row>
    <row r="975" spans="1:25" x14ac:dyDescent="0.2">
      <c r="A975" s="69" t="str">
        <f t="shared" si="206"/>
        <v/>
      </c>
      <c r="G975" s="131" t="str">
        <f>IF(B975&lt;&gt;"",IF(E975&lt;&gt;"",VLOOKUP(E975,Configuration!$C$4:$F$7,4,FALSE),0),"")</f>
        <v/>
      </c>
      <c r="H975" s="131" t="str">
        <f t="shared" si="214"/>
        <v/>
      </c>
      <c r="O975" s="55" t="b">
        <f t="shared" si="207"/>
        <v>0</v>
      </c>
      <c r="P975" s="55">
        <f t="shared" si="208"/>
        <v>0</v>
      </c>
      <c r="Q975" s="55">
        <f t="shared" si="209"/>
        <v>0</v>
      </c>
      <c r="R975" s="55">
        <f t="shared" si="210"/>
        <v>0</v>
      </c>
      <c r="S975" s="55">
        <f t="shared" si="215"/>
        <v>0</v>
      </c>
      <c r="T975" s="55">
        <f t="shared" si="216"/>
        <v>0</v>
      </c>
      <c r="U975" s="55">
        <f t="shared" si="217"/>
        <v>0</v>
      </c>
      <c r="V975" s="55" t="b">
        <f t="shared" si="211"/>
        <v>0</v>
      </c>
      <c r="W975" s="55" t="b">
        <f t="shared" si="212"/>
        <v>0</v>
      </c>
      <c r="X975" s="55" t="b">
        <f t="shared" si="213"/>
        <v>0</v>
      </c>
      <c r="Y975" s="55" t="str">
        <f t="shared" si="218"/>
        <v/>
      </c>
    </row>
    <row r="976" spans="1:25" x14ac:dyDescent="0.2">
      <c r="A976" s="69" t="str">
        <f t="shared" si="206"/>
        <v/>
      </c>
      <c r="G976" s="131" t="str">
        <f>IF(B976&lt;&gt;"",IF(E976&lt;&gt;"",VLOOKUP(E976,Configuration!$C$4:$F$7,4,FALSE),0),"")</f>
        <v/>
      </c>
      <c r="H976" s="131" t="str">
        <f t="shared" si="214"/>
        <v/>
      </c>
      <c r="O976" s="55" t="b">
        <f t="shared" si="207"/>
        <v>0</v>
      </c>
      <c r="P976" s="55">
        <f t="shared" si="208"/>
        <v>0</v>
      </c>
      <c r="Q976" s="55">
        <f t="shared" si="209"/>
        <v>0</v>
      </c>
      <c r="R976" s="55">
        <f t="shared" si="210"/>
        <v>0</v>
      </c>
      <c r="S976" s="55">
        <f t="shared" si="215"/>
        <v>0</v>
      </c>
      <c r="T976" s="55">
        <f t="shared" si="216"/>
        <v>0</v>
      </c>
      <c r="U976" s="55">
        <f t="shared" si="217"/>
        <v>0</v>
      </c>
      <c r="V976" s="55" t="b">
        <f t="shared" si="211"/>
        <v>0</v>
      </c>
      <c r="W976" s="55" t="b">
        <f t="shared" si="212"/>
        <v>0</v>
      </c>
      <c r="X976" s="55" t="b">
        <f t="shared" si="213"/>
        <v>0</v>
      </c>
      <c r="Y976" s="55" t="str">
        <f t="shared" si="218"/>
        <v/>
      </c>
    </row>
    <row r="977" spans="1:25" x14ac:dyDescent="0.2">
      <c r="A977" s="69" t="str">
        <f t="shared" si="206"/>
        <v/>
      </c>
      <c r="G977" s="131" t="str">
        <f>IF(B977&lt;&gt;"",IF(E977&lt;&gt;"",VLOOKUP(E977,Configuration!$C$4:$F$7,4,FALSE),0),"")</f>
        <v/>
      </c>
      <c r="H977" s="131" t="str">
        <f t="shared" si="214"/>
        <v/>
      </c>
      <c r="O977" s="55" t="b">
        <f t="shared" si="207"/>
        <v>0</v>
      </c>
      <c r="P977" s="55">
        <f t="shared" si="208"/>
        <v>0</v>
      </c>
      <c r="Q977" s="55">
        <f t="shared" si="209"/>
        <v>0</v>
      </c>
      <c r="R977" s="55">
        <f t="shared" si="210"/>
        <v>0</v>
      </c>
      <c r="S977" s="55">
        <f t="shared" si="215"/>
        <v>0</v>
      </c>
      <c r="T977" s="55">
        <f t="shared" si="216"/>
        <v>0</v>
      </c>
      <c r="U977" s="55">
        <f t="shared" si="217"/>
        <v>0</v>
      </c>
      <c r="V977" s="55" t="b">
        <f t="shared" si="211"/>
        <v>0</v>
      </c>
      <c r="W977" s="55" t="b">
        <f t="shared" si="212"/>
        <v>0</v>
      </c>
      <c r="X977" s="55" t="b">
        <f t="shared" si="213"/>
        <v>0</v>
      </c>
      <c r="Y977" s="55" t="str">
        <f t="shared" si="218"/>
        <v/>
      </c>
    </row>
    <row r="978" spans="1:25" x14ac:dyDescent="0.2">
      <c r="A978" s="69" t="str">
        <f t="shared" si="206"/>
        <v/>
      </c>
      <c r="G978" s="131" t="str">
        <f>IF(B978&lt;&gt;"",IF(E978&lt;&gt;"",VLOOKUP(E978,Configuration!$C$4:$F$7,4,FALSE),0),"")</f>
        <v/>
      </c>
      <c r="H978" s="131" t="str">
        <f t="shared" si="214"/>
        <v/>
      </c>
      <c r="O978" s="55" t="b">
        <f t="shared" si="207"/>
        <v>0</v>
      </c>
      <c r="P978" s="55">
        <f t="shared" si="208"/>
        <v>0</v>
      </c>
      <c r="Q978" s="55">
        <f t="shared" si="209"/>
        <v>0</v>
      </c>
      <c r="R978" s="55">
        <f t="shared" si="210"/>
        <v>0</v>
      </c>
      <c r="S978" s="55">
        <f t="shared" si="215"/>
        <v>0</v>
      </c>
      <c r="T978" s="55">
        <f t="shared" si="216"/>
        <v>0</v>
      </c>
      <c r="U978" s="55">
        <f t="shared" si="217"/>
        <v>0</v>
      </c>
      <c r="V978" s="55" t="b">
        <f t="shared" si="211"/>
        <v>0</v>
      </c>
      <c r="W978" s="55" t="b">
        <f t="shared" si="212"/>
        <v>0</v>
      </c>
      <c r="X978" s="55" t="b">
        <f t="shared" si="213"/>
        <v>0</v>
      </c>
      <c r="Y978" s="55" t="str">
        <f t="shared" si="218"/>
        <v/>
      </c>
    </row>
    <row r="979" spans="1:25" x14ac:dyDescent="0.2">
      <c r="A979" s="69" t="str">
        <f t="shared" si="206"/>
        <v/>
      </c>
      <c r="G979" s="131" t="str">
        <f>IF(B979&lt;&gt;"",IF(E979&lt;&gt;"",VLOOKUP(E979,Configuration!$C$4:$F$7,4,FALSE),0),"")</f>
        <v/>
      </c>
      <c r="H979" s="131" t="str">
        <f t="shared" si="214"/>
        <v/>
      </c>
      <c r="O979" s="55" t="b">
        <f t="shared" si="207"/>
        <v>0</v>
      </c>
      <c r="P979" s="55">
        <f t="shared" si="208"/>
        <v>0</v>
      </c>
      <c r="Q979" s="55">
        <f t="shared" si="209"/>
        <v>0</v>
      </c>
      <c r="R979" s="55">
        <f t="shared" si="210"/>
        <v>0</v>
      </c>
      <c r="S979" s="55">
        <f t="shared" si="215"/>
        <v>0</v>
      </c>
      <c r="T979" s="55">
        <f t="shared" si="216"/>
        <v>0</v>
      </c>
      <c r="U979" s="55">
        <f t="shared" si="217"/>
        <v>0</v>
      </c>
      <c r="V979" s="55" t="b">
        <f t="shared" si="211"/>
        <v>0</v>
      </c>
      <c r="W979" s="55" t="b">
        <f t="shared" si="212"/>
        <v>0</v>
      </c>
      <c r="X979" s="55" t="b">
        <f t="shared" si="213"/>
        <v>0</v>
      </c>
      <c r="Y979" s="55" t="str">
        <f t="shared" si="218"/>
        <v/>
      </c>
    </row>
    <row r="980" spans="1:25" x14ac:dyDescent="0.2">
      <c r="A980" s="69" t="str">
        <f t="shared" si="206"/>
        <v/>
      </c>
      <c r="G980" s="131" t="str">
        <f>IF(B980&lt;&gt;"",IF(E980&lt;&gt;"",VLOOKUP(E980,Configuration!$C$4:$F$7,4,FALSE),0),"")</f>
        <v/>
      </c>
      <c r="H980" s="131" t="str">
        <f t="shared" si="214"/>
        <v/>
      </c>
      <c r="O980" s="55" t="b">
        <f t="shared" si="207"/>
        <v>0</v>
      </c>
      <c r="P980" s="55">
        <f t="shared" si="208"/>
        <v>0</v>
      </c>
      <c r="Q980" s="55">
        <f t="shared" si="209"/>
        <v>0</v>
      </c>
      <c r="R980" s="55">
        <f t="shared" si="210"/>
        <v>0</v>
      </c>
      <c r="S980" s="55">
        <f t="shared" si="215"/>
        <v>0</v>
      </c>
      <c r="T980" s="55">
        <f t="shared" si="216"/>
        <v>0</v>
      </c>
      <c r="U980" s="55">
        <f t="shared" si="217"/>
        <v>0</v>
      </c>
      <c r="V980" s="55" t="b">
        <f t="shared" si="211"/>
        <v>0</v>
      </c>
      <c r="W980" s="55" t="b">
        <f t="shared" si="212"/>
        <v>0</v>
      </c>
      <c r="X980" s="55" t="b">
        <f t="shared" si="213"/>
        <v>0</v>
      </c>
      <c r="Y980" s="55" t="str">
        <f t="shared" si="218"/>
        <v/>
      </c>
    </row>
    <row r="981" spans="1:25" x14ac:dyDescent="0.2">
      <c r="A981" s="69" t="str">
        <f t="shared" si="206"/>
        <v/>
      </c>
      <c r="G981" s="131" t="str">
        <f>IF(B981&lt;&gt;"",IF(E981&lt;&gt;"",VLOOKUP(E981,Configuration!$C$4:$F$7,4,FALSE),0),"")</f>
        <v/>
      </c>
      <c r="H981" s="131" t="str">
        <f t="shared" si="214"/>
        <v/>
      </c>
      <c r="O981" s="55" t="b">
        <f t="shared" si="207"/>
        <v>0</v>
      </c>
      <c r="P981" s="55">
        <f t="shared" si="208"/>
        <v>0</v>
      </c>
      <c r="Q981" s="55">
        <f t="shared" si="209"/>
        <v>0</v>
      </c>
      <c r="R981" s="55">
        <f t="shared" si="210"/>
        <v>0</v>
      </c>
      <c r="S981" s="55">
        <f t="shared" si="215"/>
        <v>0</v>
      </c>
      <c r="T981" s="55">
        <f t="shared" si="216"/>
        <v>0</v>
      </c>
      <c r="U981" s="55">
        <f t="shared" si="217"/>
        <v>0</v>
      </c>
      <c r="V981" s="55" t="b">
        <f t="shared" si="211"/>
        <v>0</v>
      </c>
      <c r="W981" s="55" t="b">
        <f t="shared" si="212"/>
        <v>0</v>
      </c>
      <c r="X981" s="55" t="b">
        <f t="shared" si="213"/>
        <v>0</v>
      </c>
      <c r="Y981" s="55" t="str">
        <f t="shared" si="218"/>
        <v/>
      </c>
    </row>
    <row r="982" spans="1:25" x14ac:dyDescent="0.2">
      <c r="A982" s="69" t="str">
        <f t="shared" si="206"/>
        <v/>
      </c>
      <c r="G982" s="131" t="str">
        <f>IF(B982&lt;&gt;"",IF(E982&lt;&gt;"",VLOOKUP(E982,Configuration!$C$4:$F$7,4,FALSE),0),"")</f>
        <v/>
      </c>
      <c r="H982" s="131" t="str">
        <f t="shared" si="214"/>
        <v/>
      </c>
      <c r="O982" s="55" t="b">
        <f t="shared" si="207"/>
        <v>0</v>
      </c>
      <c r="P982" s="55">
        <f t="shared" si="208"/>
        <v>0</v>
      </c>
      <c r="Q982" s="55">
        <f t="shared" si="209"/>
        <v>0</v>
      </c>
      <c r="R982" s="55">
        <f t="shared" si="210"/>
        <v>0</v>
      </c>
      <c r="S982" s="55">
        <f t="shared" si="215"/>
        <v>0</v>
      </c>
      <c r="T982" s="55">
        <f t="shared" si="216"/>
        <v>0</v>
      </c>
      <c r="U982" s="55">
        <f t="shared" si="217"/>
        <v>0</v>
      </c>
      <c r="V982" s="55" t="b">
        <f t="shared" si="211"/>
        <v>0</v>
      </c>
      <c r="W982" s="55" t="b">
        <f t="shared" si="212"/>
        <v>0</v>
      </c>
      <c r="X982" s="55" t="b">
        <f t="shared" si="213"/>
        <v>0</v>
      </c>
      <c r="Y982" s="55" t="str">
        <f t="shared" si="218"/>
        <v/>
      </c>
    </row>
    <row r="983" spans="1:25" x14ac:dyDescent="0.2">
      <c r="A983" s="69" t="str">
        <f t="shared" si="206"/>
        <v/>
      </c>
      <c r="G983" s="131" t="str">
        <f>IF(B983&lt;&gt;"",IF(E983&lt;&gt;"",VLOOKUP(E983,Configuration!$C$4:$F$7,4,FALSE),0),"")</f>
        <v/>
      </c>
      <c r="H983" s="131" t="str">
        <f t="shared" si="214"/>
        <v/>
      </c>
      <c r="O983" s="55" t="b">
        <f t="shared" si="207"/>
        <v>0</v>
      </c>
      <c r="P983" s="55">
        <f t="shared" si="208"/>
        <v>0</v>
      </c>
      <c r="Q983" s="55">
        <f t="shared" si="209"/>
        <v>0</v>
      </c>
      <c r="R983" s="55">
        <f t="shared" si="210"/>
        <v>0</v>
      </c>
      <c r="S983" s="55">
        <f t="shared" si="215"/>
        <v>0</v>
      </c>
      <c r="T983" s="55">
        <f t="shared" si="216"/>
        <v>0</v>
      </c>
      <c r="U983" s="55">
        <f t="shared" si="217"/>
        <v>0</v>
      </c>
      <c r="V983" s="55" t="b">
        <f t="shared" si="211"/>
        <v>0</v>
      </c>
      <c r="W983" s="55" t="b">
        <f t="shared" si="212"/>
        <v>0</v>
      </c>
      <c r="X983" s="55" t="b">
        <f t="shared" si="213"/>
        <v>0</v>
      </c>
      <c r="Y983" s="55" t="str">
        <f t="shared" si="218"/>
        <v/>
      </c>
    </row>
    <row r="984" spans="1:25" x14ac:dyDescent="0.2">
      <c r="A984" s="69" t="str">
        <f t="shared" si="206"/>
        <v/>
      </c>
      <c r="G984" s="131" t="str">
        <f>IF(B984&lt;&gt;"",IF(E984&lt;&gt;"",VLOOKUP(E984,Configuration!$C$4:$F$7,4,FALSE),0),"")</f>
        <v/>
      </c>
      <c r="H984" s="131" t="str">
        <f t="shared" si="214"/>
        <v/>
      </c>
      <c r="O984" s="55" t="b">
        <f t="shared" si="207"/>
        <v>0</v>
      </c>
      <c r="P984" s="55">
        <f t="shared" si="208"/>
        <v>0</v>
      </c>
      <c r="Q984" s="55">
        <f t="shared" si="209"/>
        <v>0</v>
      </c>
      <c r="R984" s="55">
        <f t="shared" si="210"/>
        <v>0</v>
      </c>
      <c r="S984" s="55">
        <f t="shared" si="215"/>
        <v>0</v>
      </c>
      <c r="T984" s="55">
        <f t="shared" si="216"/>
        <v>0</v>
      </c>
      <c r="U984" s="55">
        <f t="shared" si="217"/>
        <v>0</v>
      </c>
      <c r="V984" s="55" t="b">
        <f t="shared" si="211"/>
        <v>0</v>
      </c>
      <c r="W984" s="55" t="b">
        <f t="shared" si="212"/>
        <v>0</v>
      </c>
      <c r="X984" s="55" t="b">
        <f t="shared" si="213"/>
        <v>0</v>
      </c>
      <c r="Y984" s="55" t="str">
        <f t="shared" si="218"/>
        <v/>
      </c>
    </row>
    <row r="985" spans="1:25" x14ac:dyDescent="0.2">
      <c r="A985" s="69" t="str">
        <f t="shared" si="206"/>
        <v/>
      </c>
      <c r="G985" s="131" t="str">
        <f>IF(B985&lt;&gt;"",IF(E985&lt;&gt;"",VLOOKUP(E985,Configuration!$C$4:$F$7,4,FALSE),0),"")</f>
        <v/>
      </c>
      <c r="H985" s="131" t="str">
        <f t="shared" si="214"/>
        <v/>
      </c>
      <c r="O985" s="55" t="b">
        <f t="shared" si="207"/>
        <v>0</v>
      </c>
      <c r="P985" s="55">
        <f t="shared" si="208"/>
        <v>0</v>
      </c>
      <c r="Q985" s="55">
        <f t="shared" si="209"/>
        <v>0</v>
      </c>
      <c r="R985" s="55">
        <f t="shared" si="210"/>
        <v>0</v>
      </c>
      <c r="S985" s="55">
        <f t="shared" si="215"/>
        <v>0</v>
      </c>
      <c r="T985" s="55">
        <f t="shared" si="216"/>
        <v>0</v>
      </c>
      <c r="U985" s="55">
        <f t="shared" si="217"/>
        <v>0</v>
      </c>
      <c r="V985" s="55" t="b">
        <f t="shared" si="211"/>
        <v>0</v>
      </c>
      <c r="W985" s="55" t="b">
        <f t="shared" si="212"/>
        <v>0</v>
      </c>
      <c r="X985" s="55" t="b">
        <f t="shared" si="213"/>
        <v>0</v>
      </c>
      <c r="Y985" s="55" t="str">
        <f t="shared" si="218"/>
        <v/>
      </c>
    </row>
    <row r="986" spans="1:25" x14ac:dyDescent="0.2">
      <c r="A986" s="69" t="str">
        <f t="shared" si="206"/>
        <v/>
      </c>
      <c r="G986" s="131" t="str">
        <f>IF(B986&lt;&gt;"",IF(E986&lt;&gt;"",VLOOKUP(E986,Configuration!$C$4:$F$7,4,FALSE),0),"")</f>
        <v/>
      </c>
      <c r="H986" s="131" t="str">
        <f t="shared" si="214"/>
        <v/>
      </c>
      <c r="O986" s="55" t="b">
        <f t="shared" si="207"/>
        <v>0</v>
      </c>
      <c r="P986" s="55">
        <f t="shared" si="208"/>
        <v>0</v>
      </c>
      <c r="Q986" s="55">
        <f t="shared" si="209"/>
        <v>0</v>
      </c>
      <c r="R986" s="55">
        <f t="shared" si="210"/>
        <v>0</v>
      </c>
      <c r="S986" s="55">
        <f t="shared" si="215"/>
        <v>0</v>
      </c>
      <c r="T986" s="55">
        <f t="shared" si="216"/>
        <v>0</v>
      </c>
      <c r="U986" s="55">
        <f t="shared" si="217"/>
        <v>0</v>
      </c>
      <c r="V986" s="55" t="b">
        <f t="shared" si="211"/>
        <v>0</v>
      </c>
      <c r="W986" s="55" t="b">
        <f t="shared" si="212"/>
        <v>0</v>
      </c>
      <c r="X986" s="55" t="b">
        <f t="shared" si="213"/>
        <v>0</v>
      </c>
      <c r="Y986" s="55" t="str">
        <f t="shared" si="218"/>
        <v/>
      </c>
    </row>
    <row r="987" spans="1:25" x14ac:dyDescent="0.2">
      <c r="A987" s="69" t="str">
        <f t="shared" si="206"/>
        <v/>
      </c>
      <c r="G987" s="131" t="str">
        <f>IF(B987&lt;&gt;"",IF(E987&lt;&gt;"",VLOOKUP(E987,Configuration!$C$4:$F$7,4,FALSE),0),"")</f>
        <v/>
      </c>
      <c r="H987" s="131" t="str">
        <f t="shared" si="214"/>
        <v/>
      </c>
      <c r="O987" s="55" t="b">
        <f t="shared" si="207"/>
        <v>0</v>
      </c>
      <c r="P987" s="55">
        <f t="shared" si="208"/>
        <v>0</v>
      </c>
      <c r="Q987" s="55">
        <f t="shared" si="209"/>
        <v>0</v>
      </c>
      <c r="R987" s="55">
        <f t="shared" si="210"/>
        <v>0</v>
      </c>
      <c r="S987" s="55">
        <f t="shared" si="215"/>
        <v>0</v>
      </c>
      <c r="T987" s="55">
        <f t="shared" si="216"/>
        <v>0</v>
      </c>
      <c r="U987" s="55">
        <f t="shared" si="217"/>
        <v>0</v>
      </c>
      <c r="V987" s="55" t="b">
        <f t="shared" si="211"/>
        <v>0</v>
      </c>
      <c r="W987" s="55" t="b">
        <f t="shared" si="212"/>
        <v>0</v>
      </c>
      <c r="X987" s="55" t="b">
        <f t="shared" si="213"/>
        <v>0</v>
      </c>
      <c r="Y987" s="55" t="str">
        <f t="shared" si="218"/>
        <v/>
      </c>
    </row>
    <row r="988" spans="1:25" x14ac:dyDescent="0.2">
      <c r="A988" s="69" t="str">
        <f t="shared" si="206"/>
        <v/>
      </c>
      <c r="G988" s="131" t="str">
        <f>IF(B988&lt;&gt;"",IF(E988&lt;&gt;"",VLOOKUP(E988,Configuration!$C$4:$F$7,4,FALSE),0),"")</f>
        <v/>
      </c>
      <c r="H988" s="131" t="str">
        <f t="shared" si="214"/>
        <v/>
      </c>
      <c r="O988" s="55" t="b">
        <f t="shared" si="207"/>
        <v>0</v>
      </c>
      <c r="P988" s="55">
        <f t="shared" si="208"/>
        <v>0</v>
      </c>
      <c r="Q988" s="55">
        <f t="shared" si="209"/>
        <v>0</v>
      </c>
      <c r="R988" s="55">
        <f t="shared" si="210"/>
        <v>0</v>
      </c>
      <c r="S988" s="55">
        <f t="shared" si="215"/>
        <v>0</v>
      </c>
      <c r="T988" s="55">
        <f t="shared" si="216"/>
        <v>0</v>
      </c>
      <c r="U988" s="55">
        <f t="shared" si="217"/>
        <v>0</v>
      </c>
      <c r="V988" s="55" t="b">
        <f t="shared" si="211"/>
        <v>0</v>
      </c>
      <c r="W988" s="55" t="b">
        <f t="shared" si="212"/>
        <v>0</v>
      </c>
      <c r="X988" s="55" t="b">
        <f t="shared" si="213"/>
        <v>0</v>
      </c>
      <c r="Y988" s="55" t="str">
        <f t="shared" si="218"/>
        <v/>
      </c>
    </row>
    <row r="989" spans="1:25" x14ac:dyDescent="0.2">
      <c r="A989" s="69" t="str">
        <f t="shared" si="206"/>
        <v/>
      </c>
      <c r="G989" s="131" t="str">
        <f>IF(B989&lt;&gt;"",IF(E989&lt;&gt;"",VLOOKUP(E989,Configuration!$C$4:$F$7,4,FALSE),0),"")</f>
        <v/>
      </c>
      <c r="H989" s="131" t="str">
        <f t="shared" si="214"/>
        <v/>
      </c>
      <c r="O989" s="55" t="b">
        <f t="shared" si="207"/>
        <v>0</v>
      </c>
      <c r="P989" s="55">
        <f t="shared" si="208"/>
        <v>0</v>
      </c>
      <c r="Q989" s="55">
        <f t="shared" si="209"/>
        <v>0</v>
      </c>
      <c r="R989" s="55">
        <f t="shared" si="210"/>
        <v>0</v>
      </c>
      <c r="S989" s="55">
        <f t="shared" si="215"/>
        <v>0</v>
      </c>
      <c r="T989" s="55">
        <f t="shared" si="216"/>
        <v>0</v>
      </c>
      <c r="U989" s="55">
        <f t="shared" si="217"/>
        <v>0</v>
      </c>
      <c r="V989" s="55" t="b">
        <f t="shared" si="211"/>
        <v>0</v>
      </c>
      <c r="W989" s="55" t="b">
        <f t="shared" si="212"/>
        <v>0</v>
      </c>
      <c r="X989" s="55" t="b">
        <f t="shared" si="213"/>
        <v>0</v>
      </c>
      <c r="Y989" s="55" t="str">
        <f t="shared" si="218"/>
        <v/>
      </c>
    </row>
    <row r="990" spans="1:25" x14ac:dyDescent="0.2">
      <c r="A990" s="69" t="str">
        <f t="shared" si="206"/>
        <v/>
      </c>
      <c r="G990" s="131" t="str">
        <f>IF(B990&lt;&gt;"",IF(E990&lt;&gt;"",VLOOKUP(E990,Configuration!$C$4:$F$7,4,FALSE),0),"")</f>
        <v/>
      </c>
      <c r="H990" s="131" t="str">
        <f t="shared" si="214"/>
        <v/>
      </c>
      <c r="O990" s="55" t="b">
        <f t="shared" si="207"/>
        <v>0</v>
      </c>
      <c r="P990" s="55">
        <f t="shared" si="208"/>
        <v>0</v>
      </c>
      <c r="Q990" s="55">
        <f t="shared" si="209"/>
        <v>0</v>
      </c>
      <c r="R990" s="55">
        <f t="shared" si="210"/>
        <v>0</v>
      </c>
      <c r="S990" s="55">
        <f t="shared" si="215"/>
        <v>0</v>
      </c>
      <c r="T990" s="55">
        <f t="shared" si="216"/>
        <v>0</v>
      </c>
      <c r="U990" s="55">
        <f t="shared" si="217"/>
        <v>0</v>
      </c>
      <c r="V990" s="55" t="b">
        <f t="shared" si="211"/>
        <v>0</v>
      </c>
      <c r="W990" s="55" t="b">
        <f t="shared" si="212"/>
        <v>0</v>
      </c>
      <c r="X990" s="55" t="b">
        <f t="shared" si="213"/>
        <v>0</v>
      </c>
      <c r="Y990" s="55" t="str">
        <f t="shared" si="218"/>
        <v/>
      </c>
    </row>
    <row r="991" spans="1:25" x14ac:dyDescent="0.2">
      <c r="A991" s="69" t="str">
        <f t="shared" si="206"/>
        <v/>
      </c>
      <c r="G991" s="131" t="str">
        <f>IF(B991&lt;&gt;"",IF(E991&lt;&gt;"",VLOOKUP(E991,Configuration!$C$4:$F$7,4,FALSE),0),"")</f>
        <v/>
      </c>
      <c r="H991" s="131" t="str">
        <f t="shared" si="214"/>
        <v/>
      </c>
      <c r="O991" s="55" t="b">
        <f t="shared" si="207"/>
        <v>0</v>
      </c>
      <c r="P991" s="55">
        <f t="shared" si="208"/>
        <v>0</v>
      </c>
      <c r="Q991" s="55">
        <f t="shared" si="209"/>
        <v>0</v>
      </c>
      <c r="R991" s="55">
        <f t="shared" si="210"/>
        <v>0</v>
      </c>
      <c r="S991" s="55">
        <f t="shared" si="215"/>
        <v>0</v>
      </c>
      <c r="T991" s="55">
        <f t="shared" si="216"/>
        <v>0</v>
      </c>
      <c r="U991" s="55">
        <f t="shared" si="217"/>
        <v>0</v>
      </c>
      <c r="V991" s="55" t="b">
        <f t="shared" si="211"/>
        <v>0</v>
      </c>
      <c r="W991" s="55" t="b">
        <f t="shared" si="212"/>
        <v>0</v>
      </c>
      <c r="X991" s="55" t="b">
        <f t="shared" si="213"/>
        <v>0</v>
      </c>
      <c r="Y991" s="55" t="str">
        <f t="shared" si="218"/>
        <v/>
      </c>
    </row>
    <row r="992" spans="1:25" x14ac:dyDescent="0.2">
      <c r="A992" s="69" t="str">
        <f t="shared" si="206"/>
        <v/>
      </c>
      <c r="G992" s="131" t="str">
        <f>IF(B992&lt;&gt;"",IF(E992&lt;&gt;"",VLOOKUP(E992,Configuration!$C$4:$F$7,4,FALSE),0),"")</f>
        <v/>
      </c>
      <c r="H992" s="131" t="str">
        <f t="shared" si="214"/>
        <v/>
      </c>
      <c r="O992" s="55" t="b">
        <f t="shared" si="207"/>
        <v>0</v>
      </c>
      <c r="P992" s="55">
        <f t="shared" si="208"/>
        <v>0</v>
      </c>
      <c r="Q992" s="55">
        <f t="shared" si="209"/>
        <v>0</v>
      </c>
      <c r="R992" s="55">
        <f t="shared" si="210"/>
        <v>0</v>
      </c>
      <c r="S992" s="55">
        <f t="shared" si="215"/>
        <v>0</v>
      </c>
      <c r="T992" s="55">
        <f t="shared" si="216"/>
        <v>0</v>
      </c>
      <c r="U992" s="55">
        <f t="shared" si="217"/>
        <v>0</v>
      </c>
      <c r="V992" s="55" t="b">
        <f t="shared" si="211"/>
        <v>0</v>
      </c>
      <c r="W992" s="55" t="b">
        <f t="shared" si="212"/>
        <v>0</v>
      </c>
      <c r="X992" s="55" t="b">
        <f t="shared" si="213"/>
        <v>0</v>
      </c>
      <c r="Y992" s="55" t="str">
        <f t="shared" si="218"/>
        <v/>
      </c>
    </row>
    <row r="993" spans="1:25" x14ac:dyDescent="0.2">
      <c r="A993" s="69" t="str">
        <f t="shared" si="206"/>
        <v/>
      </c>
      <c r="G993" s="131" t="str">
        <f>IF(B993&lt;&gt;"",IF(E993&lt;&gt;"",VLOOKUP(E993,Configuration!$C$4:$F$7,4,FALSE),0),"")</f>
        <v/>
      </c>
      <c r="H993" s="131" t="str">
        <f t="shared" si="214"/>
        <v/>
      </c>
      <c r="O993" s="55" t="b">
        <f t="shared" si="207"/>
        <v>0</v>
      </c>
      <c r="P993" s="55">
        <f t="shared" si="208"/>
        <v>0</v>
      </c>
      <c r="Q993" s="55">
        <f t="shared" si="209"/>
        <v>0</v>
      </c>
      <c r="R993" s="55">
        <f t="shared" si="210"/>
        <v>0</v>
      </c>
      <c r="S993" s="55">
        <f t="shared" si="215"/>
        <v>0</v>
      </c>
      <c r="T993" s="55">
        <f t="shared" si="216"/>
        <v>0</v>
      </c>
      <c r="U993" s="55">
        <f t="shared" si="217"/>
        <v>0</v>
      </c>
      <c r="V993" s="55" t="b">
        <f t="shared" si="211"/>
        <v>0</v>
      </c>
      <c r="W993" s="55" t="b">
        <f t="shared" si="212"/>
        <v>0</v>
      </c>
      <c r="X993" s="55" t="b">
        <f t="shared" si="213"/>
        <v>0</v>
      </c>
      <c r="Y993" s="55" t="str">
        <f t="shared" si="218"/>
        <v/>
      </c>
    </row>
    <row r="994" spans="1:25" x14ac:dyDescent="0.2">
      <c r="A994" s="69" t="str">
        <f t="shared" si="206"/>
        <v/>
      </c>
      <c r="G994" s="131" t="str">
        <f>IF(B994&lt;&gt;"",IF(E994&lt;&gt;"",VLOOKUP(E994,Configuration!$C$4:$F$7,4,FALSE),0),"")</f>
        <v/>
      </c>
      <c r="H994" s="131" t="str">
        <f t="shared" si="214"/>
        <v/>
      </c>
      <c r="O994" s="55" t="b">
        <f t="shared" si="207"/>
        <v>0</v>
      </c>
      <c r="P994" s="55">
        <f t="shared" si="208"/>
        <v>0</v>
      </c>
      <c r="Q994" s="55">
        <f t="shared" si="209"/>
        <v>0</v>
      </c>
      <c r="R994" s="55">
        <f t="shared" si="210"/>
        <v>0</v>
      </c>
      <c r="S994" s="55">
        <f t="shared" si="215"/>
        <v>0</v>
      </c>
      <c r="T994" s="55">
        <f t="shared" si="216"/>
        <v>0</v>
      </c>
      <c r="U994" s="55">
        <f t="shared" si="217"/>
        <v>0</v>
      </c>
      <c r="V994" s="55" t="b">
        <f t="shared" si="211"/>
        <v>0</v>
      </c>
      <c r="W994" s="55" t="b">
        <f t="shared" si="212"/>
        <v>0</v>
      </c>
      <c r="X994" s="55" t="b">
        <f t="shared" si="213"/>
        <v>0</v>
      </c>
      <c r="Y994" s="55" t="str">
        <f t="shared" si="218"/>
        <v/>
      </c>
    </row>
    <row r="995" spans="1:25" x14ac:dyDescent="0.2">
      <c r="A995" s="69" t="str">
        <f t="shared" si="206"/>
        <v/>
      </c>
      <c r="G995" s="131" t="str">
        <f>IF(B995&lt;&gt;"",IF(E995&lt;&gt;"",VLOOKUP(E995,Configuration!$C$4:$F$7,4,FALSE),0),"")</f>
        <v/>
      </c>
      <c r="H995" s="131" t="str">
        <f t="shared" si="214"/>
        <v/>
      </c>
      <c r="O995" s="55" t="b">
        <f t="shared" si="207"/>
        <v>0</v>
      </c>
      <c r="P995" s="55">
        <f t="shared" si="208"/>
        <v>0</v>
      </c>
      <c r="Q995" s="55">
        <f t="shared" si="209"/>
        <v>0</v>
      </c>
      <c r="R995" s="55">
        <f t="shared" si="210"/>
        <v>0</v>
      </c>
      <c r="S995" s="55">
        <f t="shared" si="215"/>
        <v>0</v>
      </c>
      <c r="T995" s="55">
        <f t="shared" si="216"/>
        <v>0</v>
      </c>
      <c r="U995" s="55">
        <f t="shared" si="217"/>
        <v>0</v>
      </c>
      <c r="V995" s="55" t="b">
        <f t="shared" si="211"/>
        <v>0</v>
      </c>
      <c r="W995" s="55" t="b">
        <f t="shared" si="212"/>
        <v>0</v>
      </c>
      <c r="X995" s="55" t="b">
        <f t="shared" si="213"/>
        <v>0</v>
      </c>
      <c r="Y995" s="55" t="str">
        <f t="shared" si="218"/>
        <v/>
      </c>
    </row>
    <row r="996" spans="1:25" x14ac:dyDescent="0.2">
      <c r="A996" s="69" t="str">
        <f t="shared" si="206"/>
        <v/>
      </c>
      <c r="G996" s="131" t="str">
        <f>IF(B996&lt;&gt;"",IF(E996&lt;&gt;"",VLOOKUP(E996,Configuration!$C$4:$F$7,4,FALSE),0),"")</f>
        <v/>
      </c>
      <c r="H996" s="131" t="str">
        <f t="shared" si="214"/>
        <v/>
      </c>
      <c r="O996" s="55" t="b">
        <f t="shared" si="207"/>
        <v>0</v>
      </c>
      <c r="P996" s="55">
        <f t="shared" si="208"/>
        <v>0</v>
      </c>
      <c r="Q996" s="55">
        <f t="shared" si="209"/>
        <v>0</v>
      </c>
      <c r="R996" s="55">
        <f t="shared" si="210"/>
        <v>0</v>
      </c>
      <c r="S996" s="55">
        <f t="shared" si="215"/>
        <v>0</v>
      </c>
      <c r="T996" s="55">
        <f t="shared" si="216"/>
        <v>0</v>
      </c>
      <c r="U996" s="55">
        <f t="shared" si="217"/>
        <v>0</v>
      </c>
      <c r="V996" s="55" t="b">
        <f t="shared" si="211"/>
        <v>0</v>
      </c>
      <c r="W996" s="55" t="b">
        <f t="shared" si="212"/>
        <v>0</v>
      </c>
      <c r="X996" s="55" t="b">
        <f t="shared" si="213"/>
        <v>0</v>
      </c>
      <c r="Y996" s="55" t="str">
        <f t="shared" si="218"/>
        <v/>
      </c>
    </row>
    <row r="997" spans="1:25" x14ac:dyDescent="0.2">
      <c r="A997" s="69" t="str">
        <f t="shared" si="206"/>
        <v/>
      </c>
      <c r="G997" s="131" t="str">
        <f>IF(B997&lt;&gt;"",IF(E997&lt;&gt;"",VLOOKUP(E997,Configuration!$C$4:$F$7,4,FALSE),0),"")</f>
        <v/>
      </c>
      <c r="H997" s="131" t="str">
        <f t="shared" si="214"/>
        <v/>
      </c>
      <c r="O997" s="55" t="b">
        <f t="shared" si="207"/>
        <v>0</v>
      </c>
      <c r="P997" s="55">
        <f t="shared" si="208"/>
        <v>0</v>
      </c>
      <c r="Q997" s="55">
        <f t="shared" si="209"/>
        <v>0</v>
      </c>
      <c r="R997" s="55">
        <f t="shared" si="210"/>
        <v>0</v>
      </c>
      <c r="S997" s="55">
        <f t="shared" si="215"/>
        <v>0</v>
      </c>
      <c r="T997" s="55">
        <f t="shared" si="216"/>
        <v>0</v>
      </c>
      <c r="U997" s="55">
        <f t="shared" si="217"/>
        <v>0</v>
      </c>
      <c r="V997" s="55" t="b">
        <f t="shared" si="211"/>
        <v>0</v>
      </c>
      <c r="W997" s="55" t="b">
        <f t="shared" si="212"/>
        <v>0</v>
      </c>
      <c r="X997" s="55" t="b">
        <f t="shared" si="213"/>
        <v>0</v>
      </c>
      <c r="Y997" s="55" t="str">
        <f t="shared" si="218"/>
        <v/>
      </c>
    </row>
    <row r="998" spans="1:25" x14ac:dyDescent="0.2">
      <c r="A998" s="69" t="str">
        <f t="shared" si="206"/>
        <v/>
      </c>
      <c r="G998" s="131" t="str">
        <f>IF(B998&lt;&gt;"",IF(E998&lt;&gt;"",VLOOKUP(E998,Configuration!$C$4:$F$7,4,FALSE),0),"")</f>
        <v/>
      </c>
      <c r="H998" s="131" t="str">
        <f t="shared" si="214"/>
        <v/>
      </c>
      <c r="O998" s="55" t="b">
        <f t="shared" si="207"/>
        <v>0</v>
      </c>
      <c r="P998" s="55">
        <f t="shared" si="208"/>
        <v>0</v>
      </c>
      <c r="Q998" s="55">
        <f t="shared" si="209"/>
        <v>0</v>
      </c>
      <c r="R998" s="55">
        <f t="shared" si="210"/>
        <v>0</v>
      </c>
      <c r="S998" s="55">
        <f t="shared" si="215"/>
        <v>0</v>
      </c>
      <c r="T998" s="55">
        <f t="shared" si="216"/>
        <v>0</v>
      </c>
      <c r="U998" s="55">
        <f t="shared" si="217"/>
        <v>0</v>
      </c>
      <c r="V998" s="55" t="b">
        <f t="shared" si="211"/>
        <v>0</v>
      </c>
      <c r="W998" s="55" t="b">
        <f t="shared" si="212"/>
        <v>0</v>
      </c>
      <c r="X998" s="55" t="b">
        <f t="shared" si="213"/>
        <v>0</v>
      </c>
      <c r="Y998" s="55" t="str">
        <f t="shared" si="218"/>
        <v/>
      </c>
    </row>
    <row r="999" spans="1:25" x14ac:dyDescent="0.2">
      <c r="A999" s="69" t="str">
        <f t="shared" si="206"/>
        <v/>
      </c>
      <c r="G999" s="131" t="str">
        <f>IF(B999&lt;&gt;"",IF(E999&lt;&gt;"",VLOOKUP(E999,Configuration!$C$4:$F$7,4,FALSE),0),"")</f>
        <v/>
      </c>
      <c r="H999" s="131" t="str">
        <f t="shared" si="214"/>
        <v/>
      </c>
      <c r="O999" s="55" t="b">
        <f t="shared" si="207"/>
        <v>0</v>
      </c>
      <c r="P999" s="55">
        <f t="shared" si="208"/>
        <v>0</v>
      </c>
      <c r="Q999" s="55">
        <f t="shared" si="209"/>
        <v>0</v>
      </c>
      <c r="R999" s="55">
        <f t="shared" si="210"/>
        <v>0</v>
      </c>
      <c r="S999" s="55">
        <f t="shared" si="215"/>
        <v>0</v>
      </c>
      <c r="T999" s="55">
        <f t="shared" si="216"/>
        <v>0</v>
      </c>
      <c r="U999" s="55">
        <f t="shared" si="217"/>
        <v>0</v>
      </c>
      <c r="V999" s="55" t="b">
        <f t="shared" si="211"/>
        <v>0</v>
      </c>
      <c r="W999" s="55" t="b">
        <f t="shared" si="212"/>
        <v>0</v>
      </c>
      <c r="X999" s="55" t="b">
        <f t="shared" si="213"/>
        <v>0</v>
      </c>
      <c r="Y999" s="55" t="str">
        <f t="shared" si="218"/>
        <v/>
      </c>
    </row>
    <row r="1000" spans="1:25" x14ac:dyDescent="0.2">
      <c r="A1000" s="69" t="str">
        <f t="shared" si="206"/>
        <v/>
      </c>
      <c r="G1000" s="131" t="str">
        <f>IF(B1000&lt;&gt;"",IF(E1000&lt;&gt;"",VLOOKUP(E1000,Configuration!$C$4:$F$7,4,FALSE),0),"")</f>
        <v/>
      </c>
      <c r="H1000" s="131" t="str">
        <f t="shared" si="214"/>
        <v/>
      </c>
      <c r="O1000" s="55" t="b">
        <f t="shared" si="207"/>
        <v>0</v>
      </c>
      <c r="P1000" s="55">
        <f t="shared" si="208"/>
        <v>0</v>
      </c>
      <c r="Q1000" s="55">
        <f t="shared" si="209"/>
        <v>0</v>
      </c>
      <c r="R1000" s="55">
        <f t="shared" si="210"/>
        <v>0</v>
      </c>
      <c r="S1000" s="55">
        <f t="shared" si="215"/>
        <v>0</v>
      </c>
      <c r="T1000" s="55">
        <f t="shared" si="216"/>
        <v>0</v>
      </c>
      <c r="U1000" s="55">
        <f t="shared" si="217"/>
        <v>0</v>
      </c>
      <c r="V1000" s="55" t="b">
        <f t="shared" si="211"/>
        <v>0</v>
      </c>
      <c r="W1000" s="55" t="b">
        <f t="shared" si="212"/>
        <v>0</v>
      </c>
      <c r="X1000" s="55" t="b">
        <f t="shared" si="213"/>
        <v>0</v>
      </c>
      <c r="Y1000" s="55" t="str">
        <f t="shared" si="218"/>
        <v/>
      </c>
    </row>
    <row r="1001" spans="1:25" x14ac:dyDescent="0.2">
      <c r="A1001" s="69" t="str">
        <f t="shared" ref="A1001:A1011" si="219">IF(B1001&lt;&gt;"",A1000+1,"")</f>
        <v/>
      </c>
      <c r="G1001" s="131" t="str">
        <f>IF(B1001&lt;&gt;"",IF(E1001&lt;&gt;"",VLOOKUP(E1001,Configuration!$C$4:$F$7,4,FALSE),0),"")</f>
        <v/>
      </c>
      <c r="H1001" s="131" t="str">
        <f t="shared" si="214"/>
        <v/>
      </c>
      <c r="O1001" s="55" t="b">
        <f t="shared" ref="O1001:O1011" si="220">AND(E1001=(_tocomplex),(I1001)&lt;&gt;_later,(K1001)&lt;&gt;_out)</f>
        <v>0</v>
      </c>
      <c r="P1001" s="55">
        <f t="shared" ref="P1001:P1011" si="221">IF(LOWER(I1001)=LOWER(_tolaunch),H1001,0)</f>
        <v>0</v>
      </c>
      <c r="Q1001" s="55">
        <f t="shared" ref="Q1001:Q1011" si="222">IF(LOWER(I1001)=LOWER(_posibletolaunch),H1001,0)</f>
        <v>0</v>
      </c>
      <c r="R1001" s="55">
        <f t="shared" ref="R1001:R1011" si="223">IF(LOWER(I1001)=LOWER(_later),H1001,0)</f>
        <v>0</v>
      </c>
      <c r="S1001" s="55">
        <f t="shared" si="215"/>
        <v>0</v>
      </c>
      <c r="T1001" s="55">
        <f t="shared" si="216"/>
        <v>0</v>
      </c>
      <c r="U1001" s="55">
        <f t="shared" si="217"/>
        <v>0</v>
      </c>
      <c r="V1001" s="55" t="b">
        <f t="shared" ref="V1001:V1011" si="224">AND(I1001=_tolaunch,K1001&lt;&gt;_out)</f>
        <v>0</v>
      </c>
      <c r="W1001" s="55" t="b">
        <f t="shared" ref="W1001:W1011" si="225">AND(I1001=_posibletolaunch,K1001&lt;&gt;_out)</f>
        <v>0</v>
      </c>
      <c r="X1001" s="55" t="b">
        <f t="shared" ref="X1001:X1011" si="226">AND(I1001=_later,K1001&lt;&gt;_out)</f>
        <v>0</v>
      </c>
      <c r="Y1001" s="55" t="str">
        <f t="shared" si="218"/>
        <v/>
      </c>
    </row>
    <row r="1002" spans="1:25" x14ac:dyDescent="0.2">
      <c r="A1002" s="69" t="str">
        <f t="shared" si="219"/>
        <v/>
      </c>
      <c r="G1002" s="131" t="str">
        <f>IF(B1002&lt;&gt;"",IF(E1002&lt;&gt;"",VLOOKUP(E1002,Configuration!$C$4:$F$7,4,FALSE),0),"")</f>
        <v/>
      </c>
      <c r="H1002" s="131" t="str">
        <f t="shared" si="214"/>
        <v/>
      </c>
      <c r="O1002" s="55" t="b">
        <f t="shared" si="220"/>
        <v>0</v>
      </c>
      <c r="P1002" s="55">
        <f t="shared" si="221"/>
        <v>0</v>
      </c>
      <c r="Q1002" s="55">
        <f t="shared" si="222"/>
        <v>0</v>
      </c>
      <c r="R1002" s="55">
        <f t="shared" si="223"/>
        <v>0</v>
      </c>
      <c r="S1002" s="55">
        <f t="shared" si="215"/>
        <v>0</v>
      </c>
      <c r="T1002" s="55">
        <f t="shared" si="216"/>
        <v>0</v>
      </c>
      <c r="U1002" s="55">
        <f t="shared" si="217"/>
        <v>0</v>
      </c>
      <c r="V1002" s="55" t="b">
        <f t="shared" si="224"/>
        <v>0</v>
      </c>
      <c r="W1002" s="55" t="b">
        <f t="shared" si="225"/>
        <v>0</v>
      </c>
      <c r="X1002" s="55" t="b">
        <f t="shared" si="226"/>
        <v>0</v>
      </c>
      <c r="Y1002" s="55" t="str">
        <f t="shared" si="218"/>
        <v/>
      </c>
    </row>
    <row r="1003" spans="1:25" x14ac:dyDescent="0.2">
      <c r="A1003" s="69" t="str">
        <f t="shared" si="219"/>
        <v/>
      </c>
      <c r="G1003" s="131" t="str">
        <f>IF(B1003&lt;&gt;"",IF(E1003&lt;&gt;"",VLOOKUP(E1003,Configuration!$C$4:$F$7,4,FALSE),0),"")</f>
        <v/>
      </c>
      <c r="H1003" s="131" t="str">
        <f t="shared" si="214"/>
        <v/>
      </c>
      <c r="O1003" s="55" t="b">
        <f t="shared" si="220"/>
        <v>0</v>
      </c>
      <c r="P1003" s="55">
        <f t="shared" si="221"/>
        <v>0</v>
      </c>
      <c r="Q1003" s="55">
        <f t="shared" si="222"/>
        <v>0</v>
      </c>
      <c r="R1003" s="55">
        <f t="shared" si="223"/>
        <v>0</v>
      </c>
      <c r="S1003" s="55">
        <f t="shared" si="215"/>
        <v>0</v>
      </c>
      <c r="T1003" s="55">
        <f t="shared" si="216"/>
        <v>0</v>
      </c>
      <c r="U1003" s="55">
        <f t="shared" si="217"/>
        <v>0</v>
      </c>
      <c r="V1003" s="55" t="b">
        <f t="shared" si="224"/>
        <v>0</v>
      </c>
      <c r="W1003" s="55" t="b">
        <f t="shared" si="225"/>
        <v>0</v>
      </c>
      <c r="X1003" s="55" t="b">
        <f t="shared" si="226"/>
        <v>0</v>
      </c>
      <c r="Y1003" s="55" t="str">
        <f t="shared" si="218"/>
        <v/>
      </c>
    </row>
    <row r="1004" spans="1:25" x14ac:dyDescent="0.2">
      <c r="A1004" s="69" t="str">
        <f t="shared" si="219"/>
        <v/>
      </c>
      <c r="G1004" s="131" t="str">
        <f>IF(B1004&lt;&gt;"",IF(E1004&lt;&gt;"",VLOOKUP(E1004,Configuration!$C$4:$F$7,4,FALSE),0),"")</f>
        <v/>
      </c>
      <c r="H1004" s="131" t="str">
        <f t="shared" si="214"/>
        <v/>
      </c>
      <c r="O1004" s="55" t="b">
        <f t="shared" si="220"/>
        <v>0</v>
      </c>
      <c r="P1004" s="55">
        <f t="shared" si="221"/>
        <v>0</v>
      </c>
      <c r="Q1004" s="55">
        <f t="shared" si="222"/>
        <v>0</v>
      </c>
      <c r="R1004" s="55">
        <f t="shared" si="223"/>
        <v>0</v>
      </c>
      <c r="S1004" s="55">
        <f t="shared" si="215"/>
        <v>0</v>
      </c>
      <c r="T1004" s="55">
        <f t="shared" si="216"/>
        <v>0</v>
      </c>
      <c r="U1004" s="55">
        <f t="shared" si="217"/>
        <v>0</v>
      </c>
      <c r="V1004" s="55" t="b">
        <f t="shared" si="224"/>
        <v>0</v>
      </c>
      <c r="W1004" s="55" t="b">
        <f t="shared" si="225"/>
        <v>0</v>
      </c>
      <c r="X1004" s="55" t="b">
        <f t="shared" si="226"/>
        <v>0</v>
      </c>
      <c r="Y1004" s="55" t="str">
        <f t="shared" si="218"/>
        <v/>
      </c>
    </row>
    <row r="1005" spans="1:25" x14ac:dyDescent="0.2">
      <c r="A1005" s="69" t="str">
        <f t="shared" si="219"/>
        <v/>
      </c>
      <c r="G1005" s="131" t="str">
        <f>IF(B1005&lt;&gt;"",IF(E1005&lt;&gt;"",VLOOKUP(E1005,Configuration!$C$4:$F$7,4,FALSE),0),"")</f>
        <v/>
      </c>
      <c r="H1005" s="131" t="str">
        <f t="shared" si="214"/>
        <v/>
      </c>
      <c r="O1005" s="55" t="b">
        <f t="shared" si="220"/>
        <v>0</v>
      </c>
      <c r="P1005" s="55">
        <f t="shared" si="221"/>
        <v>0</v>
      </c>
      <c r="Q1005" s="55">
        <f t="shared" si="222"/>
        <v>0</v>
      </c>
      <c r="R1005" s="55">
        <f t="shared" si="223"/>
        <v>0</v>
      </c>
      <c r="S1005" s="55">
        <f t="shared" si="215"/>
        <v>0</v>
      </c>
      <c r="T1005" s="55">
        <f t="shared" si="216"/>
        <v>0</v>
      </c>
      <c r="U1005" s="55">
        <f t="shared" si="217"/>
        <v>0</v>
      </c>
      <c r="V1005" s="55" t="b">
        <f t="shared" si="224"/>
        <v>0</v>
      </c>
      <c r="W1005" s="55" t="b">
        <f t="shared" si="225"/>
        <v>0</v>
      </c>
      <c r="X1005" s="55" t="b">
        <f t="shared" si="226"/>
        <v>0</v>
      </c>
      <c r="Y1005" s="55" t="str">
        <f t="shared" si="218"/>
        <v/>
      </c>
    </row>
    <row r="1006" spans="1:25" x14ac:dyDescent="0.2">
      <c r="A1006" s="69" t="str">
        <f t="shared" si="219"/>
        <v/>
      </c>
      <c r="G1006" s="131" t="str">
        <f>IF(B1006&lt;&gt;"",IF(E1006&lt;&gt;"",VLOOKUP(E1006,Configuration!$C$4:$F$7,4,FALSE),0),"")</f>
        <v/>
      </c>
      <c r="H1006" s="131" t="str">
        <f t="shared" si="214"/>
        <v/>
      </c>
      <c r="O1006" s="55" t="b">
        <f t="shared" si="220"/>
        <v>0</v>
      </c>
      <c r="P1006" s="55">
        <f t="shared" si="221"/>
        <v>0</v>
      </c>
      <c r="Q1006" s="55">
        <f t="shared" si="222"/>
        <v>0</v>
      </c>
      <c r="R1006" s="55">
        <f t="shared" si="223"/>
        <v>0</v>
      </c>
      <c r="S1006" s="55">
        <f t="shared" si="215"/>
        <v>0</v>
      </c>
      <c r="T1006" s="55">
        <f t="shared" si="216"/>
        <v>0</v>
      </c>
      <c r="U1006" s="55">
        <f t="shared" si="217"/>
        <v>0</v>
      </c>
      <c r="V1006" s="55" t="b">
        <f t="shared" si="224"/>
        <v>0</v>
      </c>
      <c r="W1006" s="55" t="b">
        <f t="shared" si="225"/>
        <v>0</v>
      </c>
      <c r="X1006" s="55" t="b">
        <f t="shared" si="226"/>
        <v>0</v>
      </c>
      <c r="Y1006" s="55" t="str">
        <f t="shared" si="218"/>
        <v/>
      </c>
    </row>
    <row r="1007" spans="1:25" x14ac:dyDescent="0.2">
      <c r="A1007" s="69" t="str">
        <f t="shared" si="219"/>
        <v/>
      </c>
      <c r="G1007" s="131" t="str">
        <f>IF(B1007&lt;&gt;"",IF(E1007&lt;&gt;"",VLOOKUP(E1007,Configuration!$C$4:$F$7,4,FALSE),0),"")</f>
        <v/>
      </c>
      <c r="H1007" s="131" t="str">
        <f t="shared" si="214"/>
        <v/>
      </c>
      <c r="O1007" s="55" t="b">
        <f t="shared" si="220"/>
        <v>0</v>
      </c>
      <c r="P1007" s="55">
        <f t="shared" si="221"/>
        <v>0</v>
      </c>
      <c r="Q1007" s="55">
        <f t="shared" si="222"/>
        <v>0</v>
      </c>
      <c r="R1007" s="55">
        <f t="shared" si="223"/>
        <v>0</v>
      </c>
      <c r="S1007" s="55">
        <f t="shared" si="215"/>
        <v>0</v>
      </c>
      <c r="T1007" s="55">
        <f t="shared" si="216"/>
        <v>0</v>
      </c>
      <c r="U1007" s="55">
        <f t="shared" si="217"/>
        <v>0</v>
      </c>
      <c r="V1007" s="55" t="b">
        <f t="shared" si="224"/>
        <v>0</v>
      </c>
      <c r="W1007" s="55" t="b">
        <f t="shared" si="225"/>
        <v>0</v>
      </c>
      <c r="X1007" s="55" t="b">
        <f t="shared" si="226"/>
        <v>0</v>
      </c>
      <c r="Y1007" s="55" t="str">
        <f t="shared" si="218"/>
        <v/>
      </c>
    </row>
    <row r="1008" spans="1:25" x14ac:dyDescent="0.2">
      <c r="A1008" s="69" t="str">
        <f t="shared" si="219"/>
        <v/>
      </c>
      <c r="G1008" s="131" t="str">
        <f>IF(B1008&lt;&gt;"",IF(E1008&lt;&gt;"",VLOOKUP(E1008,Configuration!$C$4:$F$7,4,FALSE),0),"")</f>
        <v/>
      </c>
      <c r="H1008" s="131" t="str">
        <f t="shared" si="214"/>
        <v/>
      </c>
      <c r="O1008" s="55" t="b">
        <f t="shared" si="220"/>
        <v>0</v>
      </c>
      <c r="P1008" s="55">
        <f t="shared" si="221"/>
        <v>0</v>
      </c>
      <c r="Q1008" s="55">
        <f t="shared" si="222"/>
        <v>0</v>
      </c>
      <c r="R1008" s="55">
        <f t="shared" si="223"/>
        <v>0</v>
      </c>
      <c r="S1008" s="55">
        <f t="shared" si="215"/>
        <v>0</v>
      </c>
      <c r="T1008" s="55">
        <f t="shared" si="216"/>
        <v>0</v>
      </c>
      <c r="U1008" s="55">
        <f t="shared" si="217"/>
        <v>0</v>
      </c>
      <c r="V1008" s="55" t="b">
        <f t="shared" si="224"/>
        <v>0</v>
      </c>
      <c r="W1008" s="55" t="b">
        <f t="shared" si="225"/>
        <v>0</v>
      </c>
      <c r="X1008" s="55" t="b">
        <f t="shared" si="226"/>
        <v>0</v>
      </c>
      <c r="Y1008" s="55" t="str">
        <f t="shared" si="218"/>
        <v/>
      </c>
    </row>
    <row r="1009" spans="1:25" x14ac:dyDescent="0.2">
      <c r="A1009" s="69" t="str">
        <f t="shared" si="219"/>
        <v/>
      </c>
      <c r="G1009" s="131" t="str">
        <f>IF(B1009&lt;&gt;"",IF(E1009&lt;&gt;"",VLOOKUP(E1009,Configuration!$C$4:$F$7,4,FALSE),0),"")</f>
        <v/>
      </c>
      <c r="H1009" s="131" t="str">
        <f t="shared" si="214"/>
        <v/>
      </c>
      <c r="O1009" s="55" t="b">
        <f t="shared" si="220"/>
        <v>0</v>
      </c>
      <c r="P1009" s="55">
        <f t="shared" si="221"/>
        <v>0</v>
      </c>
      <c r="Q1009" s="55">
        <f t="shared" si="222"/>
        <v>0</v>
      </c>
      <c r="R1009" s="55">
        <f t="shared" si="223"/>
        <v>0</v>
      </c>
      <c r="S1009" s="55">
        <f t="shared" si="215"/>
        <v>0</v>
      </c>
      <c r="T1009" s="55">
        <f t="shared" si="216"/>
        <v>0</v>
      </c>
      <c r="U1009" s="55">
        <f t="shared" si="217"/>
        <v>0</v>
      </c>
      <c r="V1009" s="55" t="b">
        <f t="shared" si="224"/>
        <v>0</v>
      </c>
      <c r="W1009" s="55" t="b">
        <f t="shared" si="225"/>
        <v>0</v>
      </c>
      <c r="X1009" s="55" t="b">
        <f t="shared" si="226"/>
        <v>0</v>
      </c>
      <c r="Y1009" s="55" t="str">
        <f t="shared" si="218"/>
        <v/>
      </c>
    </row>
    <row r="1010" spans="1:25" x14ac:dyDescent="0.2">
      <c r="A1010" s="69" t="str">
        <f t="shared" si="219"/>
        <v/>
      </c>
      <c r="G1010" s="131" t="str">
        <f>IF(B1010&lt;&gt;"",IF(E1010&lt;&gt;"",VLOOKUP(E1010,Configuration!$C$4:$F$7,4,FALSE),0),"")</f>
        <v/>
      </c>
      <c r="H1010" s="131" t="str">
        <f t="shared" si="214"/>
        <v/>
      </c>
      <c r="O1010" s="55" t="b">
        <f t="shared" si="220"/>
        <v>0</v>
      </c>
      <c r="P1010" s="55">
        <f t="shared" si="221"/>
        <v>0</v>
      </c>
      <c r="Q1010" s="55">
        <f t="shared" si="222"/>
        <v>0</v>
      </c>
      <c r="R1010" s="55">
        <f t="shared" si="223"/>
        <v>0</v>
      </c>
      <c r="S1010" s="55">
        <f t="shared" si="215"/>
        <v>0</v>
      </c>
      <c r="T1010" s="55">
        <f t="shared" si="216"/>
        <v>0</v>
      </c>
      <c r="U1010" s="55">
        <f t="shared" si="217"/>
        <v>0</v>
      </c>
      <c r="V1010" s="55" t="b">
        <f t="shared" si="224"/>
        <v>0</v>
      </c>
      <c r="W1010" s="55" t="b">
        <f t="shared" si="225"/>
        <v>0</v>
      </c>
      <c r="X1010" s="55" t="b">
        <f t="shared" si="226"/>
        <v>0</v>
      </c>
      <c r="Y1010" s="55" t="str">
        <f t="shared" si="218"/>
        <v/>
      </c>
    </row>
    <row r="1011" spans="1:25" x14ac:dyDescent="0.2">
      <c r="A1011" s="69" t="str">
        <f t="shared" si="219"/>
        <v/>
      </c>
      <c r="G1011" s="131" t="str">
        <f>IF(B1011&lt;&gt;"",IF(E1011&lt;&gt;"",VLOOKUP(E1011,Configuration!$C$4:$F$7,4,FALSE),0),"")</f>
        <v/>
      </c>
      <c r="H1011" s="131" t="str">
        <f t="shared" si="214"/>
        <v/>
      </c>
      <c r="O1011" s="55" t="b">
        <f t="shared" si="220"/>
        <v>0</v>
      </c>
      <c r="P1011" s="55">
        <f t="shared" si="221"/>
        <v>0</v>
      </c>
      <c r="Q1011" s="55">
        <f t="shared" si="222"/>
        <v>0</v>
      </c>
      <c r="R1011" s="55">
        <f t="shared" si="223"/>
        <v>0</v>
      </c>
      <c r="S1011" s="55">
        <f t="shared" si="215"/>
        <v>0</v>
      </c>
      <c r="T1011" s="55">
        <f t="shared" si="216"/>
        <v>0</v>
      </c>
      <c r="U1011" s="55">
        <f t="shared" si="217"/>
        <v>0</v>
      </c>
      <c r="V1011" s="55" t="b">
        <f t="shared" si="224"/>
        <v>0</v>
      </c>
      <c r="W1011" s="55" t="b">
        <f t="shared" si="225"/>
        <v>0</v>
      </c>
      <c r="X1011" s="55" t="b">
        <f t="shared" si="226"/>
        <v>0</v>
      </c>
      <c r="Y1011" s="55" t="str">
        <f t="shared" si="218"/>
        <v/>
      </c>
    </row>
  </sheetData>
  <autoFilter ref="A4:L111" xr:uid="{00000000-0009-0000-0000-000001000000}"/>
  <sortState xmlns:xlrd2="http://schemas.microsoft.com/office/spreadsheetml/2017/richdata2" ref="A5:J85">
    <sortCondition ref="B5:B85"/>
    <sortCondition ref="C5:C85"/>
  </sortState>
  <mergeCells count="1">
    <mergeCell ref="G1:H3"/>
  </mergeCells>
  <phoneticPr fontId="5" type="noConversion"/>
  <conditionalFormatting sqref="G1023:H1024 A5:L5 A6:C104 E6:L104 D6:D1011">
    <cfRule type="expression" dxfId="14" priority="163" stopIfTrue="1">
      <formula>$O5</formula>
    </cfRule>
    <cfRule type="expression" dxfId="13" priority="164">
      <formula>LOWER($I5)=_later</formula>
    </cfRule>
    <cfRule type="expression" dxfId="12" priority="165">
      <formula>LOWER($I5)=_posibletolaunch</formula>
    </cfRule>
    <cfRule type="expression" dxfId="11" priority="168">
      <formula>LOWER($I5)=_tolaunch</formula>
    </cfRule>
  </conditionalFormatting>
  <conditionalFormatting sqref="G1023:H1024 A5:L5 A6:C104 E6:L104 D6:D1011">
    <cfRule type="expression" dxfId="10" priority="158" stopIfTrue="1">
      <formula>LOWER($K5)=_out</formula>
    </cfRule>
  </conditionalFormatting>
  <conditionalFormatting sqref="A1012:L1022 A105:C1011 E105:L1011">
    <cfRule type="expression" dxfId="9" priority="2" stopIfTrue="1">
      <formula>$O105</formula>
    </cfRule>
    <cfRule type="expression" dxfId="8" priority="3">
      <formula>LOWER($I105)=_later</formula>
    </cfRule>
    <cfRule type="expression" dxfId="7" priority="4">
      <formula>LOWER($I105)=_posibletolaunch</formula>
    </cfRule>
    <cfRule type="expression" dxfId="6" priority="5">
      <formula>LOWER($I105)=_tolaunch</formula>
    </cfRule>
  </conditionalFormatting>
  <conditionalFormatting sqref="A1012:L1022 A105:C1011 E105:L1011">
    <cfRule type="expression" dxfId="5" priority="1" stopIfTrue="1">
      <formula>LOWER($K105)=_out</formula>
    </cfRule>
  </conditionalFormatting>
  <dataValidations disablePrompts="1" count="7">
    <dataValidation type="list" allowBlank="1" showInputMessage="1" showErrorMessage="1" sqref="B5:B1022" xr:uid="{00000000-0002-0000-0100-000000000000}">
      <formula1>_epics</formula1>
    </dataValidation>
    <dataValidation type="list" allowBlank="1" showInputMessage="1" showErrorMessage="1" sqref="E5:E1022" xr:uid="{00000000-0002-0000-0100-000001000000}">
      <formula1>_complexity</formula1>
    </dataValidation>
    <dataValidation type="list" allowBlank="1" showInputMessage="1" showErrorMessage="1" sqref="I5:I1022" xr:uid="{00000000-0002-0000-0100-000002000000}">
      <formula1>_phases</formula1>
    </dataValidation>
    <dataValidation type="list" allowBlank="1" showInputMessage="1" showErrorMessage="1" sqref="J5:J1022" xr:uid="{00000000-0002-0000-0100-000003000000}">
      <formula1>_priority</formula1>
    </dataValidation>
    <dataValidation type="list" allowBlank="1" showInputMessage="1" showErrorMessage="1" sqref="K5:K1022" xr:uid="{00000000-0002-0000-0100-000004000000}">
      <formula1>_inout</formula1>
    </dataValidation>
    <dataValidation type="whole" operator="greaterThanOrEqual" allowBlank="1" showInputMessage="1" showErrorMessage="1" sqref="F3:F1048576" xr:uid="{00000000-0002-0000-0100-000005000000}">
      <formula1>0</formula1>
    </dataValidation>
    <dataValidation type="list" allowBlank="1" showInputMessage="1" showErrorMessage="1" sqref="D5:D1011" xr:uid="{00000000-0002-0000-0100-000006000000}">
      <formula1>_tracks</formula1>
    </dataValidation>
  </dataValidations>
  <pageMargins left="0.75000000000000011" right="0.75000000000000011" top="1" bottom="1" header="0.5" footer="0.5"/>
  <pageSetup paperSize="8" fitToHeight="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
  <sheetViews>
    <sheetView zoomScale="125" zoomScaleNormal="125" zoomScalePageLayoutView="125" workbookViewId="0">
      <pane ySplit="4" topLeftCell="A5" activePane="bottomLeft" state="frozen"/>
      <selection pane="bottomLeft" activeCell="A5" sqref="A5"/>
    </sheetView>
  </sheetViews>
  <sheetFormatPr baseColWidth="10" defaultRowHeight="16" outlineLevelCol="1" x14ac:dyDescent="0.2"/>
  <cols>
    <col min="1" max="1" width="5.33203125" style="5" customWidth="1"/>
    <col min="2" max="2" width="34.6640625" customWidth="1"/>
    <col min="3" max="3" width="10.83203125" hidden="1" customWidth="1" outlineLevel="1"/>
    <col min="4" max="4" width="10.83203125" collapsed="1"/>
  </cols>
  <sheetData>
    <row r="1" spans="1:10" s="9" customFormat="1" ht="31" x14ac:dyDescent="0.2">
      <c r="A1" s="122" t="str">
        <f ca="1">MID(CELL("Dateiname",A1),FIND("]",CELL("Dateiname",A1))+1,31)</f>
        <v>Epics</v>
      </c>
      <c r="B1" s="122"/>
      <c r="C1" s="122"/>
      <c r="D1" s="6"/>
      <c r="E1" s="7"/>
      <c r="F1" s="7"/>
      <c r="G1" s="6"/>
      <c r="H1" s="8"/>
      <c r="J1" s="10"/>
    </row>
    <row r="2" spans="1:10" s="9" customFormat="1" ht="31" x14ac:dyDescent="0.3">
      <c r="A2" s="14" t="str">
        <f>_project</f>
        <v>Project Name – Please configure in Configuration tab</v>
      </c>
      <c r="B2" s="13"/>
      <c r="C2" s="13"/>
      <c r="D2" s="6"/>
      <c r="E2" s="7"/>
      <c r="F2" s="7"/>
      <c r="G2" s="6"/>
      <c r="H2" s="8"/>
      <c r="J2" s="10"/>
    </row>
    <row r="3" spans="1:10" s="9" customFormat="1" x14ac:dyDescent="0.2">
      <c r="A3" s="11"/>
      <c r="C3" s="10" t="s">
        <v>12</v>
      </c>
      <c r="E3" s="12"/>
      <c r="F3" s="12"/>
      <c r="J3" s="10"/>
    </row>
    <row r="4" spans="1:10" s="1" customFormat="1" x14ac:dyDescent="0.2">
      <c r="A4" s="4" t="s">
        <v>0</v>
      </c>
      <c r="B4" s="1" t="s">
        <v>1</v>
      </c>
    </row>
    <row r="5" spans="1:10" x14ac:dyDescent="0.2">
      <c r="A5" s="3">
        <v>1</v>
      </c>
      <c r="B5" t="s">
        <v>63</v>
      </c>
      <c r="C5" t="str">
        <f>TEXT(A5,"\E00")&amp;" "&amp;B5</f>
        <v>E01 Direction &amp; Rough Concept</v>
      </c>
    </row>
    <row r="6" spans="1:10" x14ac:dyDescent="0.2">
      <c r="A6" s="3">
        <f>IF(B6&lt;&gt;"",A5+1,"")</f>
        <v>2</v>
      </c>
      <c r="B6" t="s">
        <v>65</v>
      </c>
      <c r="C6" t="str">
        <f t="shared" ref="C6:C34" si="0">TEXT(A6,"\E00")&amp;" "&amp;B6</f>
        <v>E02 Personas, Scenarios, Customer Journey</v>
      </c>
    </row>
    <row r="7" spans="1:10" x14ac:dyDescent="0.2">
      <c r="A7" s="3">
        <f t="shared" ref="A7:A34" si="1">IF(B7&lt;&gt;"",A6+1,"")</f>
        <v>3</v>
      </c>
      <c r="B7" t="s">
        <v>64</v>
      </c>
      <c r="C7" t="str">
        <f t="shared" si="0"/>
        <v>E03 Guiding Principles</v>
      </c>
    </row>
    <row r="8" spans="1:10" x14ac:dyDescent="0.2">
      <c r="A8" s="3">
        <f t="shared" si="1"/>
        <v>4</v>
      </c>
      <c r="B8" t="s">
        <v>66</v>
      </c>
      <c r="C8" t="str">
        <f t="shared" si="0"/>
        <v>E04 Navigation, IA</v>
      </c>
    </row>
    <row r="9" spans="1:10" x14ac:dyDescent="0.2">
      <c r="A9" s="3">
        <f t="shared" si="1"/>
        <v>5</v>
      </c>
      <c r="B9" t="s">
        <v>70</v>
      </c>
      <c r="C9" t="str">
        <f t="shared" si="0"/>
        <v>E05 Styleguide</v>
      </c>
    </row>
    <row r="10" spans="1:10" x14ac:dyDescent="0.2">
      <c r="A10" s="3">
        <f t="shared" si="1"/>
        <v>6</v>
      </c>
      <c r="B10" t="s">
        <v>71</v>
      </c>
      <c r="C10" t="str">
        <f t="shared" si="0"/>
        <v>E06 Vorhandene Infrastruktur</v>
      </c>
    </row>
    <row r="11" spans="1:10" x14ac:dyDescent="0.2">
      <c r="A11" s="3">
        <f t="shared" si="1"/>
        <v>7</v>
      </c>
      <c r="B11" t="s">
        <v>72</v>
      </c>
      <c r="C11" t="str">
        <f t="shared" si="0"/>
        <v>E07 Metriken, Seo, Analytics</v>
      </c>
    </row>
    <row r="12" spans="1:10" x14ac:dyDescent="0.2">
      <c r="A12" s="3">
        <f t="shared" si="1"/>
        <v>8</v>
      </c>
      <c r="B12" t="s">
        <v>73</v>
      </c>
      <c r="C12" t="str">
        <f t="shared" si="0"/>
        <v>E08 Markenwerte</v>
      </c>
    </row>
    <row r="13" spans="1:10" x14ac:dyDescent="0.2">
      <c r="A13" s="3" t="str">
        <f t="shared" si="1"/>
        <v/>
      </c>
      <c r="C13" t="str">
        <f t="shared" si="0"/>
        <v xml:space="preserve"> </v>
      </c>
    </row>
    <row r="14" spans="1:10" x14ac:dyDescent="0.2">
      <c r="A14" s="3" t="str">
        <f t="shared" si="1"/>
        <v/>
      </c>
      <c r="C14" t="str">
        <f t="shared" si="0"/>
        <v xml:space="preserve"> </v>
      </c>
    </row>
    <row r="15" spans="1:10" x14ac:dyDescent="0.2">
      <c r="A15" s="3" t="str">
        <f t="shared" si="1"/>
        <v/>
      </c>
      <c r="C15" t="str">
        <f t="shared" si="0"/>
        <v xml:space="preserve"> </v>
      </c>
    </row>
    <row r="16" spans="1:10" x14ac:dyDescent="0.2">
      <c r="A16" s="3" t="str">
        <f t="shared" si="1"/>
        <v/>
      </c>
      <c r="C16" t="str">
        <f t="shared" si="0"/>
        <v xml:space="preserve"> </v>
      </c>
    </row>
    <row r="17" spans="1:3" x14ac:dyDescent="0.2">
      <c r="A17" s="3" t="str">
        <f t="shared" si="1"/>
        <v/>
      </c>
      <c r="C17" t="str">
        <f t="shared" si="0"/>
        <v xml:space="preserve"> </v>
      </c>
    </row>
    <row r="18" spans="1:3" x14ac:dyDescent="0.2">
      <c r="A18" s="3" t="str">
        <f t="shared" si="1"/>
        <v/>
      </c>
      <c r="C18" t="str">
        <f t="shared" si="0"/>
        <v xml:space="preserve"> </v>
      </c>
    </row>
    <row r="19" spans="1:3" x14ac:dyDescent="0.2">
      <c r="A19" s="3" t="str">
        <f t="shared" si="1"/>
        <v/>
      </c>
      <c r="C19" t="str">
        <f t="shared" si="0"/>
        <v xml:space="preserve"> </v>
      </c>
    </row>
    <row r="20" spans="1:3" x14ac:dyDescent="0.2">
      <c r="A20" s="3" t="str">
        <f t="shared" si="1"/>
        <v/>
      </c>
      <c r="C20" t="str">
        <f t="shared" si="0"/>
        <v xml:space="preserve"> </v>
      </c>
    </row>
    <row r="21" spans="1:3" x14ac:dyDescent="0.2">
      <c r="A21" s="3" t="str">
        <f t="shared" si="1"/>
        <v/>
      </c>
      <c r="C21" t="str">
        <f t="shared" si="0"/>
        <v xml:space="preserve"> </v>
      </c>
    </row>
    <row r="22" spans="1:3" x14ac:dyDescent="0.2">
      <c r="A22" s="3" t="str">
        <f t="shared" si="1"/>
        <v/>
      </c>
      <c r="C22" t="str">
        <f t="shared" si="0"/>
        <v xml:space="preserve"> </v>
      </c>
    </row>
    <row r="23" spans="1:3" x14ac:dyDescent="0.2">
      <c r="A23" s="3" t="str">
        <f t="shared" si="1"/>
        <v/>
      </c>
      <c r="C23" t="str">
        <f t="shared" si="0"/>
        <v xml:space="preserve"> </v>
      </c>
    </row>
    <row r="24" spans="1:3" x14ac:dyDescent="0.2">
      <c r="A24" s="3" t="str">
        <f t="shared" si="1"/>
        <v/>
      </c>
      <c r="C24" t="str">
        <f t="shared" si="0"/>
        <v xml:space="preserve"> </v>
      </c>
    </row>
    <row r="25" spans="1:3" x14ac:dyDescent="0.2">
      <c r="A25" s="3" t="str">
        <f t="shared" si="1"/>
        <v/>
      </c>
      <c r="C25" t="str">
        <f t="shared" si="0"/>
        <v xml:space="preserve"> </v>
      </c>
    </row>
    <row r="26" spans="1:3" x14ac:dyDescent="0.2">
      <c r="A26" s="3" t="str">
        <f t="shared" si="1"/>
        <v/>
      </c>
      <c r="C26" t="str">
        <f t="shared" si="0"/>
        <v xml:space="preserve"> </v>
      </c>
    </row>
    <row r="27" spans="1:3" x14ac:dyDescent="0.2">
      <c r="A27" s="3" t="str">
        <f>IF(B27&lt;&gt;"",A26+1,"")</f>
        <v/>
      </c>
      <c r="C27" t="str">
        <f t="shared" si="0"/>
        <v xml:space="preserve"> </v>
      </c>
    </row>
    <row r="28" spans="1:3" x14ac:dyDescent="0.2">
      <c r="A28" s="3" t="str">
        <f t="shared" si="1"/>
        <v/>
      </c>
      <c r="C28" t="str">
        <f t="shared" si="0"/>
        <v xml:space="preserve"> </v>
      </c>
    </row>
    <row r="29" spans="1:3" x14ac:dyDescent="0.2">
      <c r="A29" s="3" t="str">
        <f t="shared" si="1"/>
        <v/>
      </c>
      <c r="C29" t="str">
        <f t="shared" si="0"/>
        <v xml:space="preserve"> </v>
      </c>
    </row>
    <row r="30" spans="1:3" x14ac:dyDescent="0.2">
      <c r="A30" s="3" t="str">
        <f t="shared" si="1"/>
        <v/>
      </c>
      <c r="C30" t="str">
        <f t="shared" si="0"/>
        <v xml:space="preserve"> </v>
      </c>
    </row>
    <row r="31" spans="1:3" x14ac:dyDescent="0.2">
      <c r="A31" s="3" t="str">
        <f t="shared" si="1"/>
        <v/>
      </c>
      <c r="C31" t="str">
        <f t="shared" si="0"/>
        <v xml:space="preserve"> </v>
      </c>
    </row>
    <row r="32" spans="1:3" x14ac:dyDescent="0.2">
      <c r="A32" s="3" t="str">
        <f t="shared" si="1"/>
        <v/>
      </c>
      <c r="C32" t="str">
        <f t="shared" si="0"/>
        <v xml:space="preserve"> </v>
      </c>
    </row>
    <row r="33" spans="1:3" x14ac:dyDescent="0.2">
      <c r="A33" s="3" t="str">
        <f t="shared" si="1"/>
        <v/>
      </c>
      <c r="C33" t="str">
        <f t="shared" si="0"/>
        <v xml:space="preserve"> </v>
      </c>
    </row>
    <row r="34" spans="1:3" x14ac:dyDescent="0.2">
      <c r="A34" s="3" t="str">
        <f t="shared" si="1"/>
        <v/>
      </c>
      <c r="C34" t="str">
        <f t="shared" si="0"/>
        <v xml:space="preserve"> </v>
      </c>
    </row>
  </sheetData>
  <mergeCells count="1">
    <mergeCell ref="A1:C1"/>
  </mergeCells>
  <conditionalFormatting sqref="A5:A34">
    <cfRule type="expression" dxfId="4" priority="2" stopIfTrue="1">
      <formula>$M5</formula>
    </cfRule>
    <cfRule type="expression" dxfId="3" priority="3">
      <formula>LOWER($G5)=_later</formula>
    </cfRule>
    <cfRule type="expression" dxfId="2" priority="4">
      <formula>LOWER($G5)=_posibletolaunch</formula>
    </cfRule>
    <cfRule type="expression" dxfId="1" priority="5">
      <formula>LOWER($G5)=_tolaunch</formula>
    </cfRule>
  </conditionalFormatting>
  <conditionalFormatting sqref="A5:A34">
    <cfRule type="expression" dxfId="0" priority="1" stopIfTrue="1">
      <formula>LOWER($I5)=_out</formula>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3"/>
  <sheetViews>
    <sheetView workbookViewId="0">
      <selection activeCell="A4" sqref="A4"/>
    </sheetView>
  </sheetViews>
  <sheetFormatPr baseColWidth="10" defaultRowHeight="16" x14ac:dyDescent="0.2"/>
  <cols>
    <col min="1" max="1" width="22.6640625" customWidth="1"/>
    <col min="2" max="2" width="2.33203125" customWidth="1"/>
    <col min="3" max="3" width="14.5" bestFit="1" customWidth="1"/>
    <col min="4" max="4" width="12.83203125" bestFit="1" customWidth="1"/>
    <col min="5" max="5" width="14.1640625" bestFit="1" customWidth="1"/>
    <col min="6" max="6" width="12.33203125" bestFit="1" customWidth="1"/>
    <col min="7" max="7" width="2.33203125" customWidth="1"/>
    <col min="8" max="8" width="25.6640625" bestFit="1" customWidth="1"/>
    <col min="9" max="9" width="2.33203125" customWidth="1"/>
    <col min="10" max="10" width="25.6640625" bestFit="1" customWidth="1"/>
    <col min="11" max="11" width="2.33203125" customWidth="1"/>
    <col min="13" max="13" width="2.33203125" customWidth="1"/>
    <col min="15" max="15" width="2.33203125" customWidth="1"/>
  </cols>
  <sheetData>
    <row r="1" spans="1:16" ht="31" x14ac:dyDescent="0.2">
      <c r="A1" s="123" t="str">
        <f ca="1">MID(CELL("Dateiname",A1),FIND("]",CELL("Dateiname",A1))+1,31)</f>
        <v>Configuration</v>
      </c>
      <c r="B1" s="123"/>
      <c r="C1" s="123"/>
      <c r="D1" s="123"/>
      <c r="E1" s="123"/>
      <c r="F1" s="123"/>
      <c r="G1" s="123"/>
      <c r="H1" s="123"/>
      <c r="I1" s="123"/>
      <c r="J1" s="123"/>
    </row>
    <row r="3" spans="1:16" x14ac:dyDescent="0.2">
      <c r="A3" s="19" t="s">
        <v>26</v>
      </c>
      <c r="C3" s="19" t="s">
        <v>22</v>
      </c>
      <c r="D3" s="19" t="s">
        <v>34</v>
      </c>
      <c r="E3" s="19" t="s">
        <v>35</v>
      </c>
      <c r="F3" s="19" t="s">
        <v>36</v>
      </c>
      <c r="H3" s="19" t="s">
        <v>30</v>
      </c>
      <c r="J3" s="19" t="s">
        <v>24</v>
      </c>
      <c r="L3" s="19" t="s">
        <v>23</v>
      </c>
      <c r="N3" s="19" t="s">
        <v>7</v>
      </c>
      <c r="P3" s="19" t="s">
        <v>15</v>
      </c>
    </row>
    <row r="4" spans="1:16" x14ac:dyDescent="0.2">
      <c r="A4" s="20" t="s">
        <v>75</v>
      </c>
      <c r="C4" s="18" t="s">
        <v>45</v>
      </c>
      <c r="D4" s="83">
        <v>0.5</v>
      </c>
      <c r="E4" s="83">
        <v>1</v>
      </c>
      <c r="F4" s="83">
        <f>(E4+D4)/2</f>
        <v>0.75</v>
      </c>
      <c r="H4" s="18" t="s">
        <v>58</v>
      </c>
      <c r="J4" s="18" t="s">
        <v>48</v>
      </c>
      <c r="L4" s="18" t="s">
        <v>4</v>
      </c>
      <c r="N4" s="18" t="s">
        <v>8</v>
      </c>
      <c r="P4" s="20">
        <v>0.3</v>
      </c>
    </row>
    <row r="5" spans="1:16" x14ac:dyDescent="0.2">
      <c r="C5" s="18" t="s">
        <v>46</v>
      </c>
      <c r="D5" s="83">
        <v>1.5</v>
      </c>
      <c r="E5" s="83">
        <v>2.5</v>
      </c>
      <c r="F5" s="83">
        <f t="shared" ref="F5:F7" si="0">(E5+D5)/2</f>
        <v>2</v>
      </c>
      <c r="H5" s="18" t="s">
        <v>59</v>
      </c>
      <c r="J5" s="18" t="s">
        <v>49</v>
      </c>
      <c r="L5" s="18" t="s">
        <v>5</v>
      </c>
      <c r="N5" s="18" t="s">
        <v>9</v>
      </c>
    </row>
    <row r="6" spans="1:16" x14ac:dyDescent="0.2">
      <c r="C6" s="18" t="s">
        <v>47</v>
      </c>
      <c r="D6" s="83">
        <v>2.5</v>
      </c>
      <c r="E6" s="83">
        <v>5</v>
      </c>
      <c r="F6" s="83">
        <f t="shared" si="0"/>
        <v>3.75</v>
      </c>
      <c r="H6" s="18" t="s">
        <v>60</v>
      </c>
      <c r="J6" s="18" t="s">
        <v>50</v>
      </c>
      <c r="L6" s="18" t="s">
        <v>6</v>
      </c>
    </row>
    <row r="7" spans="1:16" x14ac:dyDescent="0.2">
      <c r="C7" s="26" t="s">
        <v>78</v>
      </c>
      <c r="D7" s="84">
        <v>0</v>
      </c>
      <c r="E7" s="84">
        <v>0</v>
      </c>
      <c r="F7" s="83">
        <f t="shared" si="0"/>
        <v>0</v>
      </c>
      <c r="H7" s="18" t="s">
        <v>61</v>
      </c>
    </row>
    <row r="8" spans="1:16" x14ac:dyDescent="0.2">
      <c r="H8" s="18" t="s">
        <v>62</v>
      </c>
    </row>
    <row r="9" spans="1:16" ht="30" customHeight="1" x14ac:dyDescent="0.2">
      <c r="C9" s="61" t="s">
        <v>36</v>
      </c>
      <c r="D9" s="124" t="s">
        <v>39</v>
      </c>
      <c r="E9" s="124"/>
      <c r="F9" s="124"/>
      <c r="H9" s="18"/>
    </row>
    <row r="10" spans="1:16" ht="30" customHeight="1" x14ac:dyDescent="0.2">
      <c r="C10" s="61" t="s">
        <v>37</v>
      </c>
      <c r="D10" s="124" t="s">
        <v>40</v>
      </c>
      <c r="E10" s="124"/>
      <c r="F10" s="124"/>
      <c r="H10" s="18"/>
    </row>
    <row r="11" spans="1:16" x14ac:dyDescent="0.2">
      <c r="C11" s="61" t="s">
        <v>38</v>
      </c>
      <c r="D11" s="124" t="s">
        <v>41</v>
      </c>
      <c r="E11" s="124"/>
      <c r="F11" s="124"/>
      <c r="H11" s="18"/>
    </row>
    <row r="12" spans="1:16" x14ac:dyDescent="0.2">
      <c r="C12" s="81" t="s">
        <v>79</v>
      </c>
      <c r="D12" s="124" t="s">
        <v>80</v>
      </c>
      <c r="E12" s="124"/>
      <c r="F12" s="124"/>
      <c r="H12" s="18"/>
    </row>
    <row r="13" spans="1:16" x14ac:dyDescent="0.2">
      <c r="H13" s="18"/>
    </row>
    <row r="14" spans="1:16" x14ac:dyDescent="0.2">
      <c r="H14" s="18"/>
    </row>
    <row r="15" spans="1:16" x14ac:dyDescent="0.2">
      <c r="H15" s="18"/>
    </row>
    <row r="16" spans="1:16" x14ac:dyDescent="0.2">
      <c r="H16" s="18"/>
    </row>
    <row r="17" spans="8:8" x14ac:dyDescent="0.2">
      <c r="H17" s="18"/>
    </row>
    <row r="18" spans="8:8" x14ac:dyDescent="0.2">
      <c r="H18" s="18"/>
    </row>
    <row r="19" spans="8:8" x14ac:dyDescent="0.2">
      <c r="H19" s="18"/>
    </row>
    <row r="20" spans="8:8" x14ac:dyDescent="0.2">
      <c r="H20" s="18"/>
    </row>
    <row r="21" spans="8:8" x14ac:dyDescent="0.2">
      <c r="H21" s="18"/>
    </row>
    <row r="22" spans="8:8" x14ac:dyDescent="0.2">
      <c r="H22" s="18"/>
    </row>
    <row r="23" spans="8:8" x14ac:dyDescent="0.2">
      <c r="H23" s="18"/>
    </row>
  </sheetData>
  <mergeCells count="5">
    <mergeCell ref="A1:J1"/>
    <mergeCell ref="D9:F9"/>
    <mergeCell ref="D10:F10"/>
    <mergeCell ref="D11:F11"/>
    <mergeCell ref="D12:F12"/>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9"/>
  <sheetViews>
    <sheetView tabSelected="1" zoomScale="150" workbookViewId="0">
      <selection sqref="A1:J1"/>
    </sheetView>
  </sheetViews>
  <sheetFormatPr baseColWidth="10" defaultRowHeight="16" x14ac:dyDescent="0.2"/>
  <cols>
    <col min="1" max="1" width="19" customWidth="1"/>
  </cols>
  <sheetData>
    <row r="1" spans="1:10" ht="31" x14ac:dyDescent="0.2">
      <c r="A1" s="123" t="str">
        <f ca="1">MID(CELL("Dateiname",A1),FIND("]",CELL("Dateiname",A1))+1,31)</f>
        <v>About</v>
      </c>
      <c r="B1" s="123"/>
      <c r="C1" s="123"/>
      <c r="D1" s="123"/>
      <c r="E1" s="123"/>
      <c r="F1" s="123"/>
      <c r="G1" s="123"/>
      <c r="H1" s="123"/>
      <c r="I1" s="123"/>
      <c r="J1" s="123"/>
    </row>
    <row r="2" spans="1:10" ht="31" x14ac:dyDescent="0.2">
      <c r="A2" s="82"/>
      <c r="B2" s="82"/>
      <c r="C2" s="82"/>
      <c r="D2" s="82"/>
      <c r="E2" s="82"/>
      <c r="F2" s="82"/>
      <c r="G2" s="82"/>
      <c r="H2" s="82"/>
      <c r="I2" s="82"/>
      <c r="J2" s="82"/>
    </row>
    <row r="3" spans="1:10" ht="31" x14ac:dyDescent="0.25">
      <c r="A3" s="127" t="s">
        <v>83</v>
      </c>
      <c r="B3" s="82"/>
      <c r="C3" s="82"/>
      <c r="D3" s="82"/>
      <c r="E3" s="82"/>
      <c r="F3" s="82"/>
      <c r="G3" s="82"/>
      <c r="H3" s="82"/>
      <c r="I3" s="82"/>
      <c r="J3" s="82"/>
    </row>
    <row r="4" spans="1:10" ht="31" x14ac:dyDescent="0.25">
      <c r="A4" s="127" t="s">
        <v>84</v>
      </c>
      <c r="B4" s="82"/>
      <c r="C4" s="82"/>
      <c r="D4" s="82"/>
      <c r="E4" s="82"/>
      <c r="F4" s="82"/>
      <c r="G4" s="82"/>
      <c r="H4" s="82"/>
      <c r="I4" s="82"/>
      <c r="J4" s="82"/>
    </row>
    <row r="5" spans="1:10" ht="21" customHeight="1" x14ac:dyDescent="0.2"/>
    <row r="6" spans="1:10" ht="130" customHeight="1" x14ac:dyDescent="0.2">
      <c r="A6" s="125" t="s">
        <v>81</v>
      </c>
      <c r="B6" s="125"/>
      <c r="C6" s="125"/>
      <c r="D6" s="125"/>
      <c r="E6" s="125"/>
      <c r="F6" s="125"/>
      <c r="G6" s="125"/>
      <c r="H6" s="125"/>
      <c r="I6" s="125"/>
      <c r="J6" s="125"/>
    </row>
    <row r="7" spans="1:10" x14ac:dyDescent="0.2">
      <c r="A7" s="61"/>
    </row>
    <row r="8" spans="1:10" ht="46" customHeight="1" x14ac:dyDescent="0.2">
      <c r="B8" s="125" t="s">
        <v>53</v>
      </c>
      <c r="C8" s="125"/>
      <c r="D8" s="125"/>
      <c r="E8" s="125"/>
      <c r="F8" s="125"/>
      <c r="G8" s="125"/>
      <c r="H8" s="125"/>
      <c r="I8" s="125"/>
      <c r="J8" s="125"/>
    </row>
    <row r="9" spans="1:10" x14ac:dyDescent="0.2">
      <c r="A9" s="126" t="s">
        <v>82</v>
      </c>
    </row>
  </sheetData>
  <sheetProtection sheet="1" objects="1" scenarios="1"/>
  <mergeCells count="3">
    <mergeCell ref="A1:J1"/>
    <mergeCell ref="A6:J6"/>
    <mergeCell ref="B8:J8"/>
  </mergeCells>
  <hyperlinks>
    <hyperlink ref="A9" r:id="rId1" display="http://creativecommons.org/licenses/by-sa/3.0/de/" xr:uid="{7601E84A-A8FA-DA4C-9871-BFAFA97625B1}"/>
    <hyperlink ref="A3" r:id="rId2" display="https://onygo.org/blog/lets-build-an-airport/" xr:uid="{98B2BA4B-1070-604B-A768-27CA0A3B6290}"/>
    <hyperlink ref="A4" r:id="rId3" display="https://gude.me/" xr:uid="{468172F8-4F7E-5D41-B7F6-1462CB65C072}"/>
  </hyperlinks>
  <pageMargins left="0.75" right="0.75" top="1" bottom="1" header="0.5" footer="0.5"/>
  <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5</vt:i4>
      </vt:variant>
      <vt:variant>
        <vt:lpstr>Benannte Bereiche</vt:lpstr>
      </vt:variant>
      <vt:variant>
        <vt:i4>17</vt:i4>
      </vt:variant>
    </vt:vector>
  </HeadingPairs>
  <TitlesOfParts>
    <vt:vector size="22" baseType="lpstr">
      <vt:lpstr>Overview</vt:lpstr>
      <vt:lpstr>Stories</vt:lpstr>
      <vt:lpstr>Epics</vt:lpstr>
      <vt:lpstr>Configuration</vt:lpstr>
      <vt:lpstr>About</vt:lpstr>
      <vt:lpstr>_buffer</vt:lpstr>
      <vt:lpstr>_complex</vt:lpstr>
      <vt:lpstr>_complexity</vt:lpstr>
      <vt:lpstr>_easy</vt:lpstr>
      <vt:lpstr>_epics</vt:lpstr>
      <vt:lpstr>_in</vt:lpstr>
      <vt:lpstr>_inout</vt:lpstr>
      <vt:lpstr>_later</vt:lpstr>
      <vt:lpstr>_mediumeasy</vt:lpstr>
      <vt:lpstr>_out</vt:lpstr>
      <vt:lpstr>_phases</vt:lpstr>
      <vt:lpstr>_posibletolaunch</vt:lpstr>
      <vt:lpstr>_priority</vt:lpstr>
      <vt:lpstr>_project</vt:lpstr>
      <vt:lpstr>_tocomplex</vt:lpstr>
      <vt:lpstr>_tolaunch</vt:lpstr>
      <vt:lpstr>_tracks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Gude , Martin (FRA-MRM)</dc:creator>
  <cp:lastModifiedBy>Martin Gude</cp:lastModifiedBy>
  <cp:lastPrinted>2016-07-19T09:10:00Z</cp:lastPrinted>
  <dcterms:created xsi:type="dcterms:W3CDTF">2016-07-12T13:15:23Z</dcterms:created>
  <dcterms:modified xsi:type="dcterms:W3CDTF">2019-11-08T12:53:33Z</dcterms:modified>
</cp:coreProperties>
</file>